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activeTab="3"/>
  </bookViews>
  <sheets>
    <sheet name="合计" sheetId="4" r:id="rId1"/>
    <sheet name="贴息" sheetId="1" r:id="rId2"/>
    <sheet name="担保" sheetId="2" r:id="rId3"/>
    <sheet name="保费" sheetId="3" r:id="rId4"/>
  </sheets>
  <definedNames>
    <definedName name="_xlnm._FilterDatabase" localSheetId="1" hidden="1">贴息!$A$4:$S$69</definedName>
    <definedName name="_xlnm.Print_Titles" localSheetId="1">贴息!$4:$5</definedName>
  </definedNames>
  <calcPr calcId="144525"/>
</workbook>
</file>

<file path=xl/sharedStrings.xml><?xml version="1.0" encoding="utf-8"?>
<sst xmlns="http://schemas.openxmlformats.org/spreadsheetml/2006/main" count="453" uniqueCount="164">
  <si>
    <t>2023年6月1日至2023年9月30日新型农业                           经营主体贷款贴息担保费和保险费补贴资金汇总表</t>
  </si>
  <si>
    <t>单位：元</t>
  </si>
  <si>
    <t>补贴项目</t>
  </si>
  <si>
    <t>贴息金额</t>
  </si>
  <si>
    <t>担保费金额</t>
  </si>
  <si>
    <t>保险费金额</t>
  </si>
  <si>
    <t>合计</t>
  </si>
  <si>
    <t>金额</t>
  </si>
  <si>
    <t xml:space="preserve">   主要领导：</t>
  </si>
  <si>
    <t>复核：</t>
  </si>
  <si>
    <t>经办人：</t>
  </si>
  <si>
    <t>附件1</t>
  </si>
  <si>
    <t>截止2023年9月30日金融支持新型农业经营主体的经营性贷款贴息申请台账</t>
  </si>
  <si>
    <t>填报日期：2023年9月30日</t>
  </si>
  <si>
    <t>单位：元（保留两位小数点）</t>
  </si>
  <si>
    <t>序号</t>
  </si>
  <si>
    <t>金融机构名称</t>
  </si>
  <si>
    <t>行社</t>
  </si>
  <si>
    <t>借款新型农业经营主体</t>
  </si>
  <si>
    <t>认定等级</t>
  </si>
  <si>
    <t>贷款发放日</t>
  </si>
  <si>
    <t>约定到期日</t>
  </si>
  <si>
    <t>贷款结清日</t>
  </si>
  <si>
    <t>利率(%)</t>
  </si>
  <si>
    <t>借款金额</t>
  </si>
  <si>
    <t>计息起始日</t>
  </si>
  <si>
    <t>计息截止日</t>
  </si>
  <si>
    <t>计息截止日（第二季度）</t>
  </si>
  <si>
    <t>总贴息天数</t>
  </si>
  <si>
    <t>已贴贴息天数</t>
  </si>
  <si>
    <t>本次贴息后剩余可计息天数</t>
  </si>
  <si>
    <t>本次实际可贴息天数</t>
  </si>
  <si>
    <t>结算账号</t>
  </si>
  <si>
    <t>备注</t>
  </si>
  <si>
    <t>永泰县农村信用合作联社</t>
  </si>
  <si>
    <t>洑口信用社</t>
  </si>
  <si>
    <t>永泰县洑口理宜家庭农场</t>
  </si>
  <si>
    <t>A</t>
  </si>
  <si>
    <t>9010526010010000011954</t>
  </si>
  <si>
    <t>银行未先贴息</t>
  </si>
  <si>
    <t>企业未获得1%贴息</t>
  </si>
  <si>
    <t>营业部</t>
  </si>
  <si>
    <t>福建天叶中草药开发有限公司</t>
  </si>
  <si>
    <t>9010510010010000135678</t>
  </si>
  <si>
    <t>嵩口信用社</t>
  </si>
  <si>
    <t>福州市天蛇山生态休闲农业有限公司</t>
  </si>
  <si>
    <t>C</t>
  </si>
  <si>
    <t>9010513010010000027572</t>
  </si>
  <si>
    <t>大洋信用社</t>
  </si>
  <si>
    <t>永泰县百盛土鸡鸭养殖农民专业合作社</t>
  </si>
  <si>
    <t>B</t>
  </si>
  <si>
    <t>9010512010010000007137</t>
  </si>
  <si>
    <t>北门分社</t>
  </si>
  <si>
    <t>永泰县春生养殖场</t>
  </si>
  <si>
    <t>9010511030010000026836</t>
  </si>
  <si>
    <t>梧桐信用社</t>
  </si>
  <si>
    <t>永泰县菜旺旺家庭农场</t>
  </si>
  <si>
    <t>9010518010010000012085</t>
  </si>
  <si>
    <t>白云信用社</t>
  </si>
  <si>
    <t>永泰县白云乡一品供粉干加工场</t>
  </si>
  <si>
    <t/>
  </si>
  <si>
    <t>银行已先贴息</t>
  </si>
  <si>
    <t>企业已获得1%贴息</t>
  </si>
  <si>
    <t>永泰县新罗洋农场</t>
  </si>
  <si>
    <t>永泰县森态农业专业合作社</t>
  </si>
  <si>
    <t>永泰县牛鼻峰休闲农场</t>
  </si>
  <si>
    <t>葛岭信用社</t>
  </si>
  <si>
    <t>永泰县葛岭耀峰农场</t>
  </si>
  <si>
    <t>福建省金弘顺农业开发有限责任公司</t>
  </si>
  <si>
    <t>福建仙品源农业发展有限公司</t>
  </si>
  <si>
    <t>9010515010010000024109</t>
  </si>
  <si>
    <t>福建省永泰县紫山天茗茶叶专业合作社</t>
  </si>
  <si>
    <t>9010526010010000002174</t>
  </si>
  <si>
    <t>清凉信用社</t>
  </si>
  <si>
    <t>永泰县兴榕养鳗场</t>
  </si>
  <si>
    <t>9010520010010000021201</t>
  </si>
  <si>
    <t>永泰县金野家庭农场</t>
  </si>
  <si>
    <t>9010518010010000006246</t>
  </si>
  <si>
    <t>盘谷信用社</t>
  </si>
  <si>
    <t>永泰县丰园蔬菜育苗有限公司</t>
  </si>
  <si>
    <t>9010524010010000001096</t>
  </si>
  <si>
    <t>永泰县天盛农机专业合作社</t>
  </si>
  <si>
    <t>企业已获得2%贴息</t>
  </si>
  <si>
    <t>永泰县青柠檬家庭农场</t>
  </si>
  <si>
    <t>9010510010010000143138</t>
  </si>
  <si>
    <t>企业未获得2%贴息</t>
  </si>
  <si>
    <t>同安信用社</t>
  </si>
  <si>
    <t>福建省卢峰茶业有限公司</t>
  </si>
  <si>
    <t>永泰晨新家庭农场</t>
  </si>
  <si>
    <t>永泰县鲍仕钗农场</t>
  </si>
  <si>
    <t>永泰县闽红生态茶业有限公司</t>
  </si>
  <si>
    <t>永泰县辉泰养殖场</t>
  </si>
  <si>
    <t>福州永福畜牧有限公司</t>
  </si>
  <si>
    <t>永泰县阿成家庭农场</t>
  </si>
  <si>
    <t>福建省奇珍异寿渔业有限公司</t>
  </si>
  <si>
    <t>福建省云芳茶业有限公司</t>
  </si>
  <si>
    <t>永泰嵩夏家庭农场</t>
  </si>
  <si>
    <t>永泰县财富生态农场</t>
  </si>
  <si>
    <t>福建小杨家生态农业发展有限公司</t>
  </si>
  <si>
    <t>永泰县嵩口拂手松家庭农场</t>
  </si>
  <si>
    <t>福建永泰齐腾生态农业有限公司</t>
  </si>
  <si>
    <t>永泰县恒丰鳗业有限公司</t>
  </si>
  <si>
    <t>永泰县土金尊食品有限公司</t>
  </si>
  <si>
    <t>永泰县雪岚家庭农场</t>
  </si>
  <si>
    <t xml:space="preserve">福州市天蛇山生态休闲农业有限公司
</t>
  </si>
  <si>
    <t>永泰县包家农场</t>
  </si>
  <si>
    <t>永泰县城峰镇爱心家庭农场</t>
  </si>
  <si>
    <t>福建省琪林中草药种植有限公司</t>
  </si>
  <si>
    <t>福州叹香食品有限公司</t>
  </si>
  <si>
    <t>永泰县锦阳家庭农场</t>
  </si>
  <si>
    <t>永泰县宁山生态农产品有限公司</t>
  </si>
  <si>
    <t>永泰县思康家庭林场</t>
  </si>
  <si>
    <r>
      <rPr>
        <sz val="11"/>
        <color rgb="FF000000"/>
        <rFont val="宋体"/>
        <charset val="134"/>
      </rPr>
      <t>红星信用社</t>
    </r>
    <r>
      <rPr>
        <sz val="11"/>
        <color rgb="FF000000"/>
        <rFont val="Arial"/>
        <charset val="134"/>
      </rPr>
      <t xml:space="preserve">	</t>
    </r>
  </si>
  <si>
    <t>永泰县礼明家庭农场</t>
  </si>
  <si>
    <r>
      <rPr>
        <sz val="11"/>
        <color rgb="FF000000"/>
        <rFont val="宋体"/>
        <charset val="134"/>
      </rPr>
      <t>嵩口信用社</t>
    </r>
    <r>
      <rPr>
        <sz val="11"/>
        <color rgb="FF000000"/>
        <rFont val="Arial"/>
        <charset val="134"/>
      </rPr>
      <t xml:space="preserve">	</t>
    </r>
  </si>
  <si>
    <t>福建省丰盛佳园农林科技集团有限公司</t>
  </si>
  <si>
    <t>福州嵩燊农林发展有限公司</t>
  </si>
  <si>
    <r>
      <rPr>
        <sz val="11"/>
        <color rgb="FF000000"/>
        <rFont val="宋体"/>
        <charset val="134"/>
      </rPr>
      <t>同安信用社</t>
    </r>
    <r>
      <rPr>
        <sz val="11"/>
        <color rgb="FF000000"/>
        <rFont val="Arial"/>
        <charset val="134"/>
      </rPr>
      <t xml:space="preserve">	</t>
    </r>
  </si>
  <si>
    <t>福建骐福生态农业发展有限公司</t>
  </si>
  <si>
    <t>永泰县康顺食品有限公司</t>
  </si>
  <si>
    <r>
      <rPr>
        <sz val="11"/>
        <color rgb="FF000000"/>
        <rFont val="宋体"/>
        <charset val="134"/>
      </rPr>
      <t>大洋信用社</t>
    </r>
    <r>
      <rPr>
        <sz val="11"/>
        <color rgb="FF000000"/>
        <rFont val="Arial"/>
        <charset val="134"/>
      </rPr>
      <t xml:space="preserve">	</t>
    </r>
  </si>
  <si>
    <t>永泰县大洋富永发综合养殖场</t>
  </si>
  <si>
    <r>
      <rPr>
        <sz val="11"/>
        <color rgb="FF000000"/>
        <rFont val="宋体"/>
        <charset val="134"/>
      </rPr>
      <t>葛岭信用社</t>
    </r>
    <r>
      <rPr>
        <sz val="11"/>
        <color rgb="FF000000"/>
        <rFont val="Arial"/>
        <charset val="134"/>
      </rPr>
      <t xml:space="preserve">	</t>
    </r>
  </si>
  <si>
    <r>
      <rPr>
        <sz val="11"/>
        <color rgb="FF000000"/>
        <rFont val="宋体"/>
        <charset val="134"/>
      </rPr>
      <t>长庆信用社</t>
    </r>
    <r>
      <rPr>
        <sz val="11"/>
        <color rgb="FF000000"/>
        <rFont val="Arial"/>
        <charset val="134"/>
      </rPr>
      <t xml:space="preserve">	</t>
    </r>
  </si>
  <si>
    <t>福建永泰功成农业有限公司</t>
  </si>
  <si>
    <r>
      <rPr>
        <sz val="11"/>
        <color rgb="FF000000"/>
        <rFont val="宋体"/>
        <charset val="134"/>
      </rPr>
      <t>营业部</t>
    </r>
    <r>
      <rPr>
        <sz val="11"/>
        <color rgb="FF000000"/>
        <rFont val="Arial"/>
        <charset val="134"/>
      </rPr>
      <t xml:space="preserve">	</t>
    </r>
  </si>
  <si>
    <t>永泰县樟城镇邑秀茶庄</t>
  </si>
  <si>
    <t>工商银行永泰支行</t>
  </si>
  <si>
    <t>2024//6/28</t>
  </si>
  <si>
    <t>附件2</t>
  </si>
  <si>
    <t>2023年9月30日金融支持新型农业经营主体的担保费补贴申请台账</t>
  </si>
  <si>
    <t>填报日期：</t>
  </si>
  <si>
    <t>贷款
发放日</t>
  </si>
  <si>
    <t>贷款
到期日</t>
  </si>
  <si>
    <t>担保费率</t>
  </si>
  <si>
    <t>保费补贴金额</t>
  </si>
  <si>
    <t xml:space="preserve"> </t>
  </si>
  <si>
    <t>单位负责人(签字或盖章）：</t>
  </si>
  <si>
    <t>制表：</t>
  </si>
  <si>
    <t>（公章）</t>
  </si>
  <si>
    <t>附件3：</t>
  </si>
  <si>
    <t>2023年9月30日新型农业经营主体政策性保险补贴申请台账</t>
  </si>
  <si>
    <t>填报日期：2023年10月7日</t>
  </si>
  <si>
    <t>单位： 只、元（保留两位小数点）</t>
  </si>
  <si>
    <t>保单号</t>
  </si>
  <si>
    <t>投保主体</t>
  </si>
  <si>
    <t>类型</t>
  </si>
  <si>
    <t>投保标的</t>
  </si>
  <si>
    <t>保险期间</t>
  </si>
  <si>
    <t>投保数量</t>
  </si>
  <si>
    <t>单位保额</t>
  </si>
  <si>
    <t>合计保额</t>
  </si>
  <si>
    <t>费率</t>
  </si>
  <si>
    <t>合计保费</t>
  </si>
  <si>
    <t>自缴金额</t>
  </si>
  <si>
    <t>需配套保费补贴比例</t>
  </si>
  <si>
    <t>需配套保费补贴金额</t>
  </si>
  <si>
    <t>实际补贴保费</t>
  </si>
  <si>
    <t>P6YS20233511N000000001</t>
  </si>
  <si>
    <t>永泰县金蛋发展有限公司</t>
  </si>
  <si>
    <t>A类</t>
  </si>
  <si>
    <t>蛋鸭</t>
  </si>
  <si>
    <t>2023年8月30日0时起至2024年8月29日24时止</t>
  </si>
  <si>
    <t>单位负责人（签字或盖章）：                                                  复核：                                                制表：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</si>
</sst>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 "/>
  </numFmts>
  <fonts count="37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u/>
      <sz val="16"/>
      <color rgb="FFFF0000"/>
      <name val="方正小标宋简体"/>
      <charset val="134"/>
    </font>
    <font>
      <b/>
      <sz val="22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0.5"/>
      <color rgb="FF000000"/>
      <name val="宋体"/>
      <charset val="134"/>
    </font>
    <font>
      <sz val="10.5"/>
      <color theme="1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28" fillId="7" borderId="8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9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0" fillId="0" borderId="0" xfId="0" applyFill="1">
      <alignment vertical="center"/>
    </xf>
    <xf numFmtId="0" fontId="7" fillId="0" borderId="0" xfId="0" applyFo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indent="15"/>
    </xf>
    <xf numFmtId="0" fontId="12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77" fontId="0" fillId="0" borderId="0" xfId="0" applyNumberFormat="1" applyFill="1">
      <alignment vertical="center"/>
    </xf>
    <xf numFmtId="0" fontId="9" fillId="0" borderId="0" xfId="0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7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1" fillId="0" borderId="0" xfId="0" applyFont="1" applyFill="1" applyAlignment="1">
      <alignment horizontal="center" vertical="center"/>
    </xf>
    <xf numFmtId="0" fontId="12" fillId="0" borderId="2" xfId="0" applyFont="1" applyFill="1" applyBorder="1">
      <alignment vertical="center"/>
    </xf>
    <xf numFmtId="0" fontId="11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14" fontId="11" fillId="0" borderId="0" xfId="0" applyNumberFormat="1" applyFont="1" applyFill="1" applyAlignment="1">
      <alignment horizontal="center" vertical="center"/>
    </xf>
    <xf numFmtId="177" fontId="11" fillId="0" borderId="0" xfId="0" applyNumberFormat="1" applyFont="1" applyFill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G4" sqref="G4"/>
    </sheetView>
  </sheetViews>
  <sheetFormatPr defaultColWidth="9" defaultRowHeight="13.5" outlineLevelRow="6" outlineLevelCol="4"/>
  <cols>
    <col min="1" max="1" width="10.125" customWidth="1"/>
    <col min="2" max="2" width="18.8416666666667" customWidth="1"/>
    <col min="3" max="3" width="16.25" customWidth="1"/>
    <col min="4" max="4" width="18" customWidth="1"/>
    <col min="5" max="5" width="21" customWidth="1"/>
    <col min="7" max="7" width="9.375"/>
    <col min="8" max="8" width="10.375"/>
  </cols>
  <sheetData>
    <row r="1" s="1" customFormat="1" ht="117" customHeight="1" spans="1:5">
      <c r="A1" s="84" t="s">
        <v>0</v>
      </c>
      <c r="B1" s="84"/>
      <c r="C1" s="84"/>
      <c r="D1" s="84"/>
      <c r="E1" s="84"/>
    </row>
    <row r="2" s="82" customFormat="1" ht="28" customHeight="1" spans="1:5">
      <c r="A2" s="85"/>
      <c r="B2" s="85"/>
      <c r="C2" s="85"/>
      <c r="D2" s="85"/>
      <c r="E2" s="86" t="s">
        <v>1</v>
      </c>
    </row>
    <row r="3" s="83" customFormat="1" ht="59" customHeight="1" spans="1:5">
      <c r="A3" s="87" t="s">
        <v>2</v>
      </c>
      <c r="B3" s="87" t="s">
        <v>3</v>
      </c>
      <c r="C3" s="87" t="s">
        <v>4</v>
      </c>
      <c r="D3" s="87" t="s">
        <v>5</v>
      </c>
      <c r="E3" s="87" t="s">
        <v>6</v>
      </c>
    </row>
    <row r="4" s="9" customFormat="1" ht="54" customHeight="1" spans="1:5">
      <c r="A4" s="58" t="s">
        <v>7</v>
      </c>
      <c r="B4" s="69">
        <v>160427.8</v>
      </c>
      <c r="C4" s="58">
        <v>16395</v>
      </c>
      <c r="D4" s="58">
        <v>50000</v>
      </c>
      <c r="E4" s="58">
        <f>SUM(B4:D4)</f>
        <v>226822.8</v>
      </c>
    </row>
    <row r="7" customFormat="1" spans="1:5">
      <c r="A7" s="1" t="s">
        <v>8</v>
      </c>
      <c r="C7" s="1" t="s">
        <v>9</v>
      </c>
      <c r="D7" s="75" t="s">
        <v>10</v>
      </c>
      <c r="E7" s="82"/>
    </row>
  </sheetData>
  <mergeCells count="2">
    <mergeCell ref="A1:E1"/>
    <mergeCell ref="D7:E7"/>
  </mergeCells>
  <printOptions horizontalCentered="1"/>
  <pageMargins left="0.751388888888889" right="0.751388888888889" top="0.62986111111111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70"/>
  <sheetViews>
    <sheetView zoomScale="90" zoomScaleNormal="90" workbookViewId="0">
      <pane xSplit="5" ySplit="5" topLeftCell="F12" activePane="bottomRight" state="frozen"/>
      <selection/>
      <selection pane="topRight"/>
      <selection pane="bottomLeft"/>
      <selection pane="bottomRight" activeCell="A59" sqref="$A59:$XFD67"/>
    </sheetView>
  </sheetViews>
  <sheetFormatPr defaultColWidth="9" defaultRowHeight="13.5"/>
  <cols>
    <col min="1" max="1" width="4" customWidth="1"/>
    <col min="2" max="2" width="24.0333333333333" customWidth="1"/>
    <col min="3" max="3" width="7" hidden="1" customWidth="1"/>
    <col min="4" max="4" width="33.875" customWidth="1"/>
    <col min="5" max="5" width="5" customWidth="1"/>
    <col min="6" max="6" width="11.8583333333333" customWidth="1"/>
    <col min="7" max="7" width="12" customWidth="1"/>
    <col min="8" max="8" width="13.625" customWidth="1"/>
    <col min="9" max="9" width="6.71666666666667" customWidth="1"/>
    <col min="10" max="10" width="9.5" customWidth="1"/>
    <col min="11" max="11" width="13.25" customWidth="1"/>
    <col min="12" max="12" width="12.625" customWidth="1"/>
    <col min="13" max="14" width="14.25" hidden="1" customWidth="1"/>
    <col min="15" max="15" width="8.25" customWidth="1"/>
    <col min="16" max="16" width="7.74166666666667" customWidth="1"/>
    <col min="17" max="17" width="9" customWidth="1"/>
    <col min="18" max="18" width="10.175" customWidth="1"/>
    <col min="19" max="19" width="25.5" hidden="1" customWidth="1"/>
    <col min="20" max="20" width="13.8916666666667" customWidth="1"/>
    <col min="21" max="21" width="10.6083333333333" hidden="1" customWidth="1"/>
    <col min="22" max="24" width="9" hidden="1" customWidth="1"/>
    <col min="25" max="25" width="12.625" hidden="1" customWidth="1"/>
    <col min="26" max="26" width="9" hidden="1" customWidth="1"/>
    <col min="27" max="27" width="12.625" hidden="1" customWidth="1"/>
    <col min="28" max="29" width="9" hidden="1" customWidth="1"/>
    <col min="30" max="30" width="12.625" hidden="1" customWidth="1"/>
    <col min="31" max="32" width="9.375"/>
  </cols>
  <sheetData>
    <row r="1" customFormat="1" ht="31" customHeight="1" spans="1:15">
      <c r="A1" s="36" t="s">
        <v>11</v>
      </c>
      <c r="B1" s="14"/>
      <c r="C1" s="37"/>
      <c r="O1" s="53"/>
    </row>
    <row r="2" customFormat="1" ht="26" customHeight="1" spans="1:20">
      <c r="A2" s="38" t="s">
        <v>12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63"/>
      <c r="S2" s="38"/>
      <c r="T2" s="38"/>
    </row>
    <row r="3" customFormat="1" ht="15" customHeight="1" spans="1:20">
      <c r="A3" s="39" t="s">
        <v>13</v>
      </c>
      <c r="B3" s="39"/>
      <c r="C3" s="40"/>
      <c r="D3" s="39"/>
      <c r="E3" s="40"/>
      <c r="F3" s="40"/>
      <c r="G3" s="40"/>
      <c r="H3" s="40"/>
      <c r="I3" s="40"/>
      <c r="J3" s="40"/>
      <c r="K3" s="54" t="s">
        <v>14</v>
      </c>
      <c r="L3" s="54"/>
      <c r="M3" s="54"/>
      <c r="N3" s="54"/>
      <c r="O3" s="54"/>
      <c r="P3" s="54"/>
      <c r="Q3" s="54"/>
      <c r="R3" s="64"/>
      <c r="S3" s="65"/>
      <c r="T3" s="65"/>
    </row>
    <row r="4" customFormat="1" ht="37" customHeight="1" spans="1:23">
      <c r="A4" s="20" t="s">
        <v>15</v>
      </c>
      <c r="B4" s="20" t="s">
        <v>16</v>
      </c>
      <c r="C4" s="41" t="s">
        <v>17</v>
      </c>
      <c r="D4" s="20" t="s">
        <v>18</v>
      </c>
      <c r="E4" s="41" t="s">
        <v>19</v>
      </c>
      <c r="F4" s="41" t="s">
        <v>20</v>
      </c>
      <c r="G4" s="41" t="s">
        <v>21</v>
      </c>
      <c r="H4" s="41" t="s">
        <v>22</v>
      </c>
      <c r="I4" s="41" t="s">
        <v>23</v>
      </c>
      <c r="J4" s="41" t="s">
        <v>24</v>
      </c>
      <c r="K4" s="41" t="s">
        <v>25</v>
      </c>
      <c r="L4" s="41" t="s">
        <v>26</v>
      </c>
      <c r="M4" s="41" t="s">
        <v>27</v>
      </c>
      <c r="N4" s="41" t="s">
        <v>28</v>
      </c>
      <c r="O4" s="41" t="s">
        <v>29</v>
      </c>
      <c r="P4" s="41" t="s">
        <v>30</v>
      </c>
      <c r="Q4" s="66" t="s">
        <v>31</v>
      </c>
      <c r="R4" s="67" t="s">
        <v>3</v>
      </c>
      <c r="S4" s="41" t="s">
        <v>32</v>
      </c>
      <c r="T4" s="68" t="s">
        <v>33</v>
      </c>
      <c r="U4" s="68" t="s">
        <v>33</v>
      </c>
      <c r="W4" s="41" t="s">
        <v>31</v>
      </c>
    </row>
    <row r="5" customFormat="1" ht="33" customHeight="1" spans="1:23">
      <c r="A5" s="20"/>
      <c r="B5" s="20"/>
      <c r="C5" s="41"/>
      <c r="D5" s="20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66"/>
      <c r="R5" s="67"/>
      <c r="S5" s="41"/>
      <c r="T5" s="68"/>
      <c r="U5" s="68"/>
      <c r="W5" s="41"/>
    </row>
    <row r="6" s="32" customFormat="1" ht="25" customHeight="1" spans="1:30">
      <c r="A6" s="7">
        <v>1</v>
      </c>
      <c r="B6" s="7" t="s">
        <v>34</v>
      </c>
      <c r="C6" s="7" t="s">
        <v>35</v>
      </c>
      <c r="D6" s="7" t="s">
        <v>36</v>
      </c>
      <c r="E6" s="7" t="s">
        <v>37</v>
      </c>
      <c r="F6" s="42">
        <v>44804</v>
      </c>
      <c r="G6" s="42">
        <v>45168</v>
      </c>
      <c r="H6" s="42">
        <v>45166</v>
      </c>
      <c r="I6" s="55">
        <v>4.65</v>
      </c>
      <c r="J6" s="55">
        <v>300000</v>
      </c>
      <c r="K6" s="56">
        <v>45078</v>
      </c>
      <c r="L6" s="42">
        <v>45166</v>
      </c>
      <c r="M6" s="42">
        <v>45078</v>
      </c>
      <c r="N6" s="57">
        <v>362</v>
      </c>
      <c r="O6" s="57">
        <v>274</v>
      </c>
      <c r="P6" s="57">
        <v>0</v>
      </c>
      <c r="Q6" s="57">
        <v>88</v>
      </c>
      <c r="R6" s="69">
        <v>733.33</v>
      </c>
      <c r="S6" s="69" t="s">
        <v>38</v>
      </c>
      <c r="T6" s="46" t="s">
        <v>39</v>
      </c>
      <c r="U6" s="70" t="s">
        <v>40</v>
      </c>
      <c r="V6" s="32">
        <v>365</v>
      </c>
      <c r="W6" s="60">
        <v>92</v>
      </c>
      <c r="X6" s="32">
        <v>182</v>
      </c>
      <c r="Y6" s="32">
        <v>1516.66666666667</v>
      </c>
      <c r="AA6" s="32">
        <v>766.666666666667</v>
      </c>
      <c r="AD6" s="32">
        <v>365</v>
      </c>
    </row>
    <row r="7" s="32" customFormat="1" ht="25" customHeight="1" spans="1:30">
      <c r="A7" s="7">
        <v>2</v>
      </c>
      <c r="B7" s="7" t="s">
        <v>34</v>
      </c>
      <c r="C7" s="7" t="s">
        <v>41</v>
      </c>
      <c r="D7" s="7" t="s">
        <v>42</v>
      </c>
      <c r="E7" s="7" t="s">
        <v>37</v>
      </c>
      <c r="F7" s="42">
        <v>44827</v>
      </c>
      <c r="G7" s="42">
        <v>45191</v>
      </c>
      <c r="H7" s="42">
        <v>45174</v>
      </c>
      <c r="I7" s="55">
        <v>4.65</v>
      </c>
      <c r="J7" s="55">
        <v>300000</v>
      </c>
      <c r="K7" s="56">
        <v>45078</v>
      </c>
      <c r="L7" s="42">
        <v>45174</v>
      </c>
      <c r="M7" s="42">
        <v>45078</v>
      </c>
      <c r="N7" s="57">
        <v>347</v>
      </c>
      <c r="O7" s="57">
        <v>251</v>
      </c>
      <c r="P7" s="57">
        <v>0</v>
      </c>
      <c r="Q7" s="57">
        <v>96</v>
      </c>
      <c r="R7" s="69">
        <v>800</v>
      </c>
      <c r="S7" s="69" t="s">
        <v>43</v>
      </c>
      <c r="T7" s="46" t="s">
        <v>39</v>
      </c>
      <c r="U7" s="70" t="s">
        <v>40</v>
      </c>
      <c r="V7" s="32">
        <v>365</v>
      </c>
      <c r="W7" s="60">
        <v>69</v>
      </c>
      <c r="X7" s="32">
        <v>182</v>
      </c>
      <c r="Y7" s="32">
        <v>1516.66666666667</v>
      </c>
      <c r="Z7" s="33"/>
      <c r="AA7" s="33"/>
      <c r="AB7" s="33"/>
      <c r="AC7" s="33"/>
      <c r="AD7" s="32">
        <v>365</v>
      </c>
    </row>
    <row r="8" s="32" customFormat="1" ht="25" customHeight="1" spans="1:30">
      <c r="A8" s="7">
        <v>3</v>
      </c>
      <c r="B8" s="7" t="s">
        <v>34</v>
      </c>
      <c r="C8" s="7" t="s">
        <v>44</v>
      </c>
      <c r="D8" s="7" t="s">
        <v>45</v>
      </c>
      <c r="E8" s="7" t="s">
        <v>46</v>
      </c>
      <c r="F8" s="42">
        <v>44831</v>
      </c>
      <c r="G8" s="42">
        <v>45195</v>
      </c>
      <c r="H8" s="42">
        <v>45191</v>
      </c>
      <c r="I8" s="55">
        <v>4.65</v>
      </c>
      <c r="J8" s="55">
        <v>500000</v>
      </c>
      <c r="K8" s="56">
        <v>45078</v>
      </c>
      <c r="L8" s="42">
        <v>45191</v>
      </c>
      <c r="M8" s="42">
        <v>45078</v>
      </c>
      <c r="N8" s="57">
        <v>360</v>
      </c>
      <c r="O8" s="57">
        <v>247</v>
      </c>
      <c r="P8" s="57">
        <v>0</v>
      </c>
      <c r="Q8" s="57">
        <v>113</v>
      </c>
      <c r="R8" s="69">
        <v>1569.44</v>
      </c>
      <c r="S8" s="69" t="s">
        <v>47</v>
      </c>
      <c r="T8" s="46" t="s">
        <v>39</v>
      </c>
      <c r="U8" s="70" t="s">
        <v>40</v>
      </c>
      <c r="V8" s="32">
        <v>365</v>
      </c>
      <c r="W8" s="60">
        <v>65</v>
      </c>
      <c r="X8" s="32">
        <v>182</v>
      </c>
      <c r="Y8" s="32">
        <v>2527.77777777778</v>
      </c>
      <c r="AD8" s="32">
        <v>365</v>
      </c>
    </row>
    <row r="9" s="32" customFormat="1" ht="25" customHeight="1" spans="1:30">
      <c r="A9" s="7">
        <v>4</v>
      </c>
      <c r="B9" s="7" t="s">
        <v>34</v>
      </c>
      <c r="C9" s="7" t="s">
        <v>48</v>
      </c>
      <c r="D9" s="7" t="s">
        <v>49</v>
      </c>
      <c r="E9" s="7" t="s">
        <v>50</v>
      </c>
      <c r="F9" s="42">
        <v>44834</v>
      </c>
      <c r="G9" s="42">
        <v>45189</v>
      </c>
      <c r="H9" s="42">
        <v>45181</v>
      </c>
      <c r="I9" s="55">
        <v>4.65</v>
      </c>
      <c r="J9" s="55">
        <v>300000</v>
      </c>
      <c r="K9" s="56">
        <v>45078</v>
      </c>
      <c r="L9" s="42">
        <v>45181</v>
      </c>
      <c r="M9" s="42">
        <v>45078</v>
      </c>
      <c r="N9" s="57">
        <v>347</v>
      </c>
      <c r="O9" s="57">
        <v>244</v>
      </c>
      <c r="P9" s="57">
        <v>0</v>
      </c>
      <c r="Q9" s="57">
        <v>103</v>
      </c>
      <c r="R9" s="69">
        <v>858.33</v>
      </c>
      <c r="S9" s="69" t="s">
        <v>51</v>
      </c>
      <c r="T9" s="46" t="s">
        <v>39</v>
      </c>
      <c r="U9" s="70" t="s">
        <v>40</v>
      </c>
      <c r="V9" s="32">
        <v>365</v>
      </c>
      <c r="W9" s="60">
        <v>62</v>
      </c>
      <c r="X9" s="32">
        <v>182</v>
      </c>
      <c r="Y9" s="32">
        <v>1516.66666666667</v>
      </c>
      <c r="AD9" s="32">
        <v>356</v>
      </c>
    </row>
    <row r="10" s="32" customFormat="1" ht="25" customHeight="1" spans="1:30">
      <c r="A10" s="7">
        <v>5</v>
      </c>
      <c r="B10" s="7" t="s">
        <v>34</v>
      </c>
      <c r="C10" s="7" t="s">
        <v>52</v>
      </c>
      <c r="D10" s="7" t="s">
        <v>53</v>
      </c>
      <c r="E10" s="7" t="s">
        <v>46</v>
      </c>
      <c r="F10" s="42">
        <v>44848</v>
      </c>
      <c r="G10" s="42">
        <v>45212</v>
      </c>
      <c r="H10" s="42">
        <v>45212</v>
      </c>
      <c r="I10" s="55">
        <v>4.65</v>
      </c>
      <c r="J10" s="55">
        <v>1000000</v>
      </c>
      <c r="K10" s="56">
        <v>45078</v>
      </c>
      <c r="L10" s="42">
        <v>45199</v>
      </c>
      <c r="M10" s="42">
        <v>45078</v>
      </c>
      <c r="N10" s="57">
        <v>364</v>
      </c>
      <c r="O10" s="57">
        <v>230</v>
      </c>
      <c r="P10" s="57">
        <v>13</v>
      </c>
      <c r="Q10" s="57">
        <v>121</v>
      </c>
      <c r="R10" s="69">
        <v>3361.11</v>
      </c>
      <c r="S10" s="69" t="s">
        <v>54</v>
      </c>
      <c r="T10" s="46" t="s">
        <v>39</v>
      </c>
      <c r="U10" s="70" t="s">
        <v>40</v>
      </c>
      <c r="V10" s="32">
        <v>365</v>
      </c>
      <c r="W10" s="60">
        <v>48</v>
      </c>
      <c r="X10" s="32">
        <v>182</v>
      </c>
      <c r="Y10" s="32">
        <v>5055.55555555556</v>
      </c>
      <c r="AD10" s="32">
        <v>365</v>
      </c>
    </row>
    <row r="11" s="32" customFormat="1" ht="25" customHeight="1" spans="1:30">
      <c r="A11" s="7">
        <v>6</v>
      </c>
      <c r="B11" s="7" t="s">
        <v>34</v>
      </c>
      <c r="C11" s="7" t="s">
        <v>55</v>
      </c>
      <c r="D11" s="7" t="s">
        <v>56</v>
      </c>
      <c r="E11" s="7" t="s">
        <v>37</v>
      </c>
      <c r="F11" s="42">
        <v>44785</v>
      </c>
      <c r="G11" s="42">
        <v>45148</v>
      </c>
      <c r="H11" s="42">
        <v>45142</v>
      </c>
      <c r="I11" s="55">
        <v>4.7</v>
      </c>
      <c r="J11" s="55">
        <v>300000</v>
      </c>
      <c r="K11" s="56">
        <v>45078</v>
      </c>
      <c r="L11" s="42">
        <v>45142</v>
      </c>
      <c r="M11" s="42">
        <v>45078</v>
      </c>
      <c r="N11" s="57">
        <v>357</v>
      </c>
      <c r="O11" s="57">
        <v>293</v>
      </c>
      <c r="P11" s="57">
        <v>0</v>
      </c>
      <c r="Q11" s="57">
        <v>64</v>
      </c>
      <c r="R11" s="69">
        <v>533.33</v>
      </c>
      <c r="S11" s="69" t="s">
        <v>57</v>
      </c>
      <c r="T11" s="46" t="s">
        <v>39</v>
      </c>
      <c r="U11" s="70" t="s">
        <v>40</v>
      </c>
      <c r="V11" s="32">
        <v>365</v>
      </c>
      <c r="W11" s="60">
        <v>111</v>
      </c>
      <c r="X11" s="32">
        <v>182</v>
      </c>
      <c r="Y11" s="32">
        <v>1516.66666666667</v>
      </c>
      <c r="AD11" s="32">
        <v>364</v>
      </c>
    </row>
    <row r="12" s="32" customFormat="1" ht="25" customHeight="1" spans="1:30">
      <c r="A12" s="7">
        <v>7</v>
      </c>
      <c r="B12" s="7" t="s">
        <v>34</v>
      </c>
      <c r="C12" s="7" t="s">
        <v>58</v>
      </c>
      <c r="D12" s="7" t="s">
        <v>59</v>
      </c>
      <c r="E12" s="7" t="s">
        <v>37</v>
      </c>
      <c r="F12" s="42">
        <v>44837</v>
      </c>
      <c r="G12" s="42">
        <v>45188</v>
      </c>
      <c r="H12" s="42">
        <v>45180</v>
      </c>
      <c r="I12" s="55">
        <v>3.65</v>
      </c>
      <c r="J12" s="55">
        <v>200000</v>
      </c>
      <c r="K12" s="56">
        <v>45078</v>
      </c>
      <c r="L12" s="42">
        <v>45180</v>
      </c>
      <c r="M12" s="42">
        <v>45078</v>
      </c>
      <c r="N12" s="57">
        <v>343</v>
      </c>
      <c r="O12" s="57">
        <v>241</v>
      </c>
      <c r="P12" s="57">
        <v>0</v>
      </c>
      <c r="Q12" s="57">
        <v>102</v>
      </c>
      <c r="R12" s="69">
        <v>566.67</v>
      </c>
      <c r="S12" s="69" t="s">
        <v>60</v>
      </c>
      <c r="T12" s="46" t="s">
        <v>61</v>
      </c>
      <c r="U12" s="70" t="s">
        <v>62</v>
      </c>
      <c r="V12" s="32">
        <v>365</v>
      </c>
      <c r="W12" s="60">
        <v>59</v>
      </c>
      <c r="X12" s="32">
        <v>182</v>
      </c>
      <c r="Y12" s="32">
        <v>1011.11111111111</v>
      </c>
      <c r="AD12" s="32">
        <v>352</v>
      </c>
    </row>
    <row r="13" s="32" customFormat="1" ht="25" customHeight="1" spans="1:30">
      <c r="A13" s="7">
        <v>8</v>
      </c>
      <c r="B13" s="7" t="s">
        <v>34</v>
      </c>
      <c r="C13" s="7" t="s">
        <v>58</v>
      </c>
      <c r="D13" s="7" t="s">
        <v>63</v>
      </c>
      <c r="E13" s="7" t="s">
        <v>37</v>
      </c>
      <c r="F13" s="42">
        <v>44848</v>
      </c>
      <c r="G13" s="42">
        <v>45188</v>
      </c>
      <c r="H13" s="42">
        <v>45188</v>
      </c>
      <c r="I13" s="55">
        <v>3.65</v>
      </c>
      <c r="J13" s="55">
        <v>900000</v>
      </c>
      <c r="K13" s="56">
        <v>45078</v>
      </c>
      <c r="L13" s="42">
        <v>45188</v>
      </c>
      <c r="M13" s="42">
        <v>45078</v>
      </c>
      <c r="N13" s="57">
        <v>340</v>
      </c>
      <c r="O13" s="57">
        <v>230</v>
      </c>
      <c r="P13" s="57">
        <v>0</v>
      </c>
      <c r="Q13" s="57">
        <v>110</v>
      </c>
      <c r="R13" s="69">
        <v>2750</v>
      </c>
      <c r="S13" s="69" t="s">
        <v>60</v>
      </c>
      <c r="T13" s="46" t="s">
        <v>61</v>
      </c>
      <c r="U13" s="70" t="s">
        <v>62</v>
      </c>
      <c r="V13" s="32">
        <v>365</v>
      </c>
      <c r="W13" s="60">
        <v>48</v>
      </c>
      <c r="X13" s="32">
        <v>182</v>
      </c>
      <c r="Y13" s="32">
        <v>4550</v>
      </c>
      <c r="AD13" s="32">
        <v>341</v>
      </c>
    </row>
    <row r="14" s="32" customFormat="1" ht="25" customHeight="1" spans="1:30">
      <c r="A14" s="7">
        <v>9</v>
      </c>
      <c r="B14" s="7" t="s">
        <v>34</v>
      </c>
      <c r="C14" s="7" t="s">
        <v>41</v>
      </c>
      <c r="D14" s="7" t="s">
        <v>64</v>
      </c>
      <c r="E14" s="7" t="s">
        <v>50</v>
      </c>
      <c r="F14" s="42">
        <v>44854</v>
      </c>
      <c r="G14" s="42">
        <v>45218</v>
      </c>
      <c r="H14" s="42">
        <v>45218</v>
      </c>
      <c r="I14" s="55">
        <v>3.65</v>
      </c>
      <c r="J14" s="55">
        <v>300000</v>
      </c>
      <c r="K14" s="56">
        <v>45078</v>
      </c>
      <c r="L14" s="42">
        <v>45199</v>
      </c>
      <c r="M14" s="42">
        <v>45078</v>
      </c>
      <c r="N14" s="57">
        <v>364</v>
      </c>
      <c r="O14" s="57">
        <v>224</v>
      </c>
      <c r="P14" s="57">
        <v>19</v>
      </c>
      <c r="Q14" s="57">
        <v>121</v>
      </c>
      <c r="R14" s="69">
        <v>1008.33</v>
      </c>
      <c r="S14" s="69" t="s">
        <v>60</v>
      </c>
      <c r="T14" s="46" t="s">
        <v>61</v>
      </c>
      <c r="U14" s="70" t="s">
        <v>62</v>
      </c>
      <c r="V14" s="32">
        <v>365</v>
      </c>
      <c r="W14" s="60">
        <v>42</v>
      </c>
      <c r="X14" s="32">
        <v>182</v>
      </c>
      <c r="Y14" s="32">
        <v>1516.66666666667</v>
      </c>
      <c r="AD14" s="32">
        <v>365</v>
      </c>
    </row>
    <row r="15" s="32" customFormat="1" ht="25" customHeight="1" spans="1:30">
      <c r="A15" s="7">
        <v>10</v>
      </c>
      <c r="B15" s="7" t="s">
        <v>34</v>
      </c>
      <c r="C15" s="7" t="s">
        <v>58</v>
      </c>
      <c r="D15" s="7" t="s">
        <v>65</v>
      </c>
      <c r="E15" s="7" t="s">
        <v>50</v>
      </c>
      <c r="F15" s="42">
        <v>44862</v>
      </c>
      <c r="G15" s="42">
        <v>45225</v>
      </c>
      <c r="H15" s="42">
        <v>45225</v>
      </c>
      <c r="I15" s="55">
        <v>3.65</v>
      </c>
      <c r="J15" s="55">
        <v>300000</v>
      </c>
      <c r="K15" s="56">
        <v>45078</v>
      </c>
      <c r="L15" s="42">
        <v>45199</v>
      </c>
      <c r="M15" s="42">
        <v>45078</v>
      </c>
      <c r="N15" s="57">
        <v>363</v>
      </c>
      <c r="O15" s="57">
        <v>216</v>
      </c>
      <c r="P15" s="57">
        <v>26</v>
      </c>
      <c r="Q15" s="57">
        <v>121</v>
      </c>
      <c r="R15" s="69">
        <v>1008.33</v>
      </c>
      <c r="S15" s="69" t="s">
        <v>60</v>
      </c>
      <c r="T15" s="46" t="s">
        <v>61</v>
      </c>
      <c r="U15" s="70" t="s">
        <v>62</v>
      </c>
      <c r="V15" s="32">
        <v>365</v>
      </c>
      <c r="W15" s="60">
        <v>34</v>
      </c>
      <c r="X15" s="32">
        <v>182</v>
      </c>
      <c r="Y15" s="32">
        <v>1516.66666666667</v>
      </c>
      <c r="AD15" s="32">
        <v>364</v>
      </c>
    </row>
    <row r="16" s="32" customFormat="1" ht="25" customHeight="1" spans="1:30">
      <c r="A16" s="7">
        <v>11</v>
      </c>
      <c r="B16" s="7" t="s">
        <v>34</v>
      </c>
      <c r="C16" s="7" t="s">
        <v>66</v>
      </c>
      <c r="D16" s="7" t="s">
        <v>67</v>
      </c>
      <c r="E16" s="7" t="s">
        <v>37</v>
      </c>
      <c r="F16" s="42">
        <v>44867</v>
      </c>
      <c r="G16" s="42">
        <v>45231</v>
      </c>
      <c r="H16" s="42">
        <v>45231</v>
      </c>
      <c r="I16" s="55">
        <v>3.65</v>
      </c>
      <c r="J16" s="55">
        <v>300000</v>
      </c>
      <c r="K16" s="56">
        <v>45078</v>
      </c>
      <c r="L16" s="42">
        <v>45199</v>
      </c>
      <c r="M16" s="42">
        <v>45078</v>
      </c>
      <c r="N16" s="57">
        <v>364</v>
      </c>
      <c r="O16" s="57">
        <v>211</v>
      </c>
      <c r="P16" s="57">
        <v>32</v>
      </c>
      <c r="Q16" s="57">
        <v>121</v>
      </c>
      <c r="R16" s="69">
        <v>1008.33</v>
      </c>
      <c r="S16" s="69" t="s">
        <v>60</v>
      </c>
      <c r="T16" s="46" t="s">
        <v>61</v>
      </c>
      <c r="U16" s="70" t="s">
        <v>62</v>
      </c>
      <c r="V16" s="32">
        <v>365</v>
      </c>
      <c r="W16" s="60">
        <v>29</v>
      </c>
      <c r="X16" s="32">
        <v>182</v>
      </c>
      <c r="Y16" s="32">
        <v>1516.66666666667</v>
      </c>
      <c r="AD16" s="32">
        <v>365</v>
      </c>
    </row>
    <row r="17" s="32" customFormat="1" ht="25" customHeight="1" spans="1:30">
      <c r="A17" s="7">
        <v>12</v>
      </c>
      <c r="B17" s="7" t="s">
        <v>34</v>
      </c>
      <c r="C17" s="7" t="s">
        <v>55</v>
      </c>
      <c r="D17" s="7" t="s">
        <v>68</v>
      </c>
      <c r="E17" s="7" t="s">
        <v>37</v>
      </c>
      <c r="F17" s="42">
        <v>44868</v>
      </c>
      <c r="G17" s="42">
        <v>45232</v>
      </c>
      <c r="H17" s="42">
        <v>45232</v>
      </c>
      <c r="I17" s="55">
        <v>3.65</v>
      </c>
      <c r="J17" s="55">
        <v>500000</v>
      </c>
      <c r="K17" s="56">
        <v>45078</v>
      </c>
      <c r="L17" s="42">
        <v>45199</v>
      </c>
      <c r="M17" s="42">
        <v>45078</v>
      </c>
      <c r="N17" s="57">
        <v>364</v>
      </c>
      <c r="O17" s="57">
        <v>210</v>
      </c>
      <c r="P17" s="57">
        <v>33</v>
      </c>
      <c r="Q17" s="57">
        <v>121</v>
      </c>
      <c r="R17" s="69">
        <v>1680.56</v>
      </c>
      <c r="S17" s="69" t="s">
        <v>60</v>
      </c>
      <c r="T17" s="46" t="s">
        <v>61</v>
      </c>
      <c r="U17" s="70" t="s">
        <v>62</v>
      </c>
      <c r="V17" s="32">
        <v>365</v>
      </c>
      <c r="W17" s="60">
        <v>28</v>
      </c>
      <c r="X17" s="32">
        <v>182</v>
      </c>
      <c r="Y17" s="32">
        <v>2527.77777777778</v>
      </c>
      <c r="AD17" s="32">
        <v>365</v>
      </c>
    </row>
    <row r="18" s="32" customFormat="1" ht="25" customHeight="1" spans="1:30">
      <c r="A18" s="7">
        <v>13</v>
      </c>
      <c r="B18" s="7" t="s">
        <v>34</v>
      </c>
      <c r="C18" s="7" t="s">
        <v>52</v>
      </c>
      <c r="D18" s="43" t="s">
        <v>69</v>
      </c>
      <c r="E18" s="7" t="s">
        <v>37</v>
      </c>
      <c r="F18" s="44">
        <v>44895</v>
      </c>
      <c r="G18" s="44">
        <v>45259</v>
      </c>
      <c r="H18" s="44">
        <v>45259</v>
      </c>
      <c r="I18" s="55">
        <v>3.65</v>
      </c>
      <c r="J18" s="58">
        <v>600000</v>
      </c>
      <c r="K18" s="56">
        <v>45078</v>
      </c>
      <c r="L18" s="42">
        <v>45199</v>
      </c>
      <c r="M18" s="42">
        <v>45078</v>
      </c>
      <c r="N18" s="57">
        <v>364</v>
      </c>
      <c r="O18" s="57">
        <v>183</v>
      </c>
      <c r="P18" s="57">
        <v>60</v>
      </c>
      <c r="Q18" s="57">
        <v>121</v>
      </c>
      <c r="R18" s="69">
        <v>2016.67</v>
      </c>
      <c r="S18" s="69" t="s">
        <v>60</v>
      </c>
      <c r="T18" s="46" t="s">
        <v>61</v>
      </c>
      <c r="U18" s="70" t="s">
        <v>62</v>
      </c>
      <c r="V18" s="32">
        <v>365</v>
      </c>
      <c r="W18" s="60">
        <v>1</v>
      </c>
      <c r="X18" s="32">
        <v>182</v>
      </c>
      <c r="Y18" s="32">
        <v>3033.33333333333</v>
      </c>
      <c r="Z18" s="33"/>
      <c r="AA18" s="33"/>
      <c r="AB18" s="33"/>
      <c r="AC18" s="33"/>
      <c r="AD18" s="32">
        <v>365</v>
      </c>
    </row>
    <row r="19" s="32" customFormat="1" ht="25" customHeight="1" spans="1:30">
      <c r="A19" s="7">
        <v>14</v>
      </c>
      <c r="B19" s="7" t="s">
        <v>34</v>
      </c>
      <c r="C19" s="7" t="s">
        <v>55</v>
      </c>
      <c r="D19" s="43" t="s">
        <v>68</v>
      </c>
      <c r="E19" s="7" t="s">
        <v>37</v>
      </c>
      <c r="F19" s="45">
        <v>44936</v>
      </c>
      <c r="G19" s="45">
        <v>45300</v>
      </c>
      <c r="H19" s="45">
        <v>45300</v>
      </c>
      <c r="I19" s="55">
        <v>10.26</v>
      </c>
      <c r="J19" s="58">
        <v>300000</v>
      </c>
      <c r="K19" s="56">
        <v>45078</v>
      </c>
      <c r="L19" s="42">
        <v>45199</v>
      </c>
      <c r="M19" s="42">
        <v>45078</v>
      </c>
      <c r="N19" s="57">
        <v>364</v>
      </c>
      <c r="O19" s="57">
        <v>142</v>
      </c>
      <c r="P19" s="57">
        <v>101</v>
      </c>
      <c r="Q19" s="57">
        <v>121</v>
      </c>
      <c r="R19" s="69">
        <v>1008.33</v>
      </c>
      <c r="S19" s="57" t="s">
        <v>70</v>
      </c>
      <c r="T19" s="46" t="s">
        <v>39</v>
      </c>
      <c r="U19" s="70" t="s">
        <v>40</v>
      </c>
      <c r="V19" s="33"/>
      <c r="W19" s="71"/>
      <c r="X19" s="33"/>
      <c r="Y19" s="33"/>
      <c r="Z19" s="33"/>
      <c r="AA19" s="33"/>
      <c r="AB19" s="33"/>
      <c r="AC19" s="33"/>
      <c r="AD19" s="32">
        <v>365</v>
      </c>
    </row>
    <row r="20" s="32" customFormat="1" ht="25" customHeight="1" spans="1:30">
      <c r="A20" s="7">
        <v>15</v>
      </c>
      <c r="B20" s="7" t="s">
        <v>34</v>
      </c>
      <c r="C20" s="7" t="s">
        <v>35</v>
      </c>
      <c r="D20" s="43" t="s">
        <v>71</v>
      </c>
      <c r="E20" s="7" t="s">
        <v>46</v>
      </c>
      <c r="F20" s="45">
        <v>44937</v>
      </c>
      <c r="G20" s="45">
        <v>45294</v>
      </c>
      <c r="H20" s="45">
        <v>45294</v>
      </c>
      <c r="I20" s="55">
        <v>4.65</v>
      </c>
      <c r="J20" s="58">
        <v>500000</v>
      </c>
      <c r="K20" s="56">
        <v>45078</v>
      </c>
      <c r="L20" s="42">
        <v>45199</v>
      </c>
      <c r="M20" s="42">
        <v>45078</v>
      </c>
      <c r="N20" s="57">
        <v>357</v>
      </c>
      <c r="O20" s="57">
        <v>141</v>
      </c>
      <c r="P20" s="57">
        <v>95</v>
      </c>
      <c r="Q20" s="57">
        <v>121</v>
      </c>
      <c r="R20" s="69">
        <v>1680.56</v>
      </c>
      <c r="S20" s="57" t="s">
        <v>72</v>
      </c>
      <c r="T20" s="46" t="s">
        <v>39</v>
      </c>
      <c r="U20" s="70" t="s">
        <v>40</v>
      </c>
      <c r="V20" s="33"/>
      <c r="W20" s="71"/>
      <c r="X20" s="33"/>
      <c r="Y20" s="33"/>
      <c r="Z20" s="33"/>
      <c r="AA20" s="33"/>
      <c r="AB20" s="33"/>
      <c r="AC20" s="33"/>
      <c r="AD20" s="32">
        <v>358</v>
      </c>
    </row>
    <row r="21" s="32" customFormat="1" ht="25" customHeight="1" spans="1:30">
      <c r="A21" s="7">
        <v>16</v>
      </c>
      <c r="B21" s="7" t="s">
        <v>34</v>
      </c>
      <c r="C21" s="7" t="s">
        <v>73</v>
      </c>
      <c r="D21" s="43" t="s">
        <v>74</v>
      </c>
      <c r="E21" s="7" t="s">
        <v>46</v>
      </c>
      <c r="F21" s="45">
        <v>44944</v>
      </c>
      <c r="G21" s="45">
        <v>45308</v>
      </c>
      <c r="H21" s="45">
        <v>45308</v>
      </c>
      <c r="I21" s="55">
        <v>7.2</v>
      </c>
      <c r="J21" s="58">
        <v>500000</v>
      </c>
      <c r="K21" s="56">
        <v>45078</v>
      </c>
      <c r="L21" s="42">
        <v>45199</v>
      </c>
      <c r="M21" s="42">
        <v>45078</v>
      </c>
      <c r="N21" s="57">
        <v>364</v>
      </c>
      <c r="O21" s="57">
        <v>134</v>
      </c>
      <c r="P21" s="57">
        <v>109</v>
      </c>
      <c r="Q21" s="57">
        <v>121</v>
      </c>
      <c r="R21" s="69">
        <v>1680.56</v>
      </c>
      <c r="S21" s="57" t="s">
        <v>75</v>
      </c>
      <c r="T21" s="46" t="s">
        <v>39</v>
      </c>
      <c r="U21" s="70" t="s">
        <v>40</v>
      </c>
      <c r="V21" s="33"/>
      <c r="W21" s="71"/>
      <c r="X21" s="33"/>
      <c r="Y21" s="33"/>
      <c r="Z21" s="33"/>
      <c r="AA21" s="33"/>
      <c r="AB21" s="33"/>
      <c r="AC21" s="33"/>
      <c r="AD21" s="32">
        <v>365</v>
      </c>
    </row>
    <row r="22" s="32" customFormat="1" ht="25" customHeight="1" spans="1:30">
      <c r="A22" s="7">
        <v>17</v>
      </c>
      <c r="B22" s="7" t="s">
        <v>34</v>
      </c>
      <c r="C22" s="7" t="s">
        <v>55</v>
      </c>
      <c r="D22" s="43" t="s">
        <v>76</v>
      </c>
      <c r="E22" s="7" t="s">
        <v>37</v>
      </c>
      <c r="F22" s="45">
        <v>45021</v>
      </c>
      <c r="G22" s="45">
        <v>45386</v>
      </c>
      <c r="H22" s="45">
        <v>45386</v>
      </c>
      <c r="I22" s="55">
        <v>4.65</v>
      </c>
      <c r="J22" s="58">
        <v>1000000</v>
      </c>
      <c r="K22" s="56">
        <v>45078</v>
      </c>
      <c r="L22" s="42">
        <v>45199</v>
      </c>
      <c r="M22" s="42">
        <v>45078</v>
      </c>
      <c r="N22" s="57">
        <v>365</v>
      </c>
      <c r="O22" s="57">
        <v>57</v>
      </c>
      <c r="P22" s="57">
        <v>187</v>
      </c>
      <c r="Q22" s="57">
        <v>121</v>
      </c>
      <c r="R22" s="69">
        <v>3361.11</v>
      </c>
      <c r="S22" s="57" t="s">
        <v>77</v>
      </c>
      <c r="T22" s="46" t="s">
        <v>39</v>
      </c>
      <c r="U22" s="70" t="s">
        <v>40</v>
      </c>
      <c r="V22" s="33"/>
      <c r="W22" s="71"/>
      <c r="X22" s="33"/>
      <c r="Y22" s="33"/>
      <c r="Z22" s="33"/>
      <c r="AA22" s="33"/>
      <c r="AB22" s="33"/>
      <c r="AC22" s="33"/>
      <c r="AD22" s="32">
        <v>366</v>
      </c>
    </row>
    <row r="23" s="32" customFormat="1" ht="25" customHeight="1" spans="1:30">
      <c r="A23" s="7">
        <v>18</v>
      </c>
      <c r="B23" s="7" t="s">
        <v>34</v>
      </c>
      <c r="C23" s="7" t="s">
        <v>78</v>
      </c>
      <c r="D23" s="43" t="s">
        <v>79</v>
      </c>
      <c r="E23" s="7" t="s">
        <v>37</v>
      </c>
      <c r="F23" s="45">
        <v>45033</v>
      </c>
      <c r="G23" s="45">
        <v>45398</v>
      </c>
      <c r="H23" s="45">
        <v>45398</v>
      </c>
      <c r="I23" s="55">
        <v>4.65</v>
      </c>
      <c r="J23" s="58">
        <v>500000</v>
      </c>
      <c r="K23" s="56">
        <v>45078</v>
      </c>
      <c r="L23" s="42">
        <v>45199</v>
      </c>
      <c r="M23" s="42">
        <v>45078</v>
      </c>
      <c r="N23" s="57">
        <v>365</v>
      </c>
      <c r="O23" s="57">
        <v>45</v>
      </c>
      <c r="P23" s="57">
        <v>199</v>
      </c>
      <c r="Q23" s="57">
        <v>121</v>
      </c>
      <c r="R23" s="69">
        <v>1680.56</v>
      </c>
      <c r="S23" s="57" t="s">
        <v>80</v>
      </c>
      <c r="T23" s="46" t="s">
        <v>39</v>
      </c>
      <c r="U23" s="70" t="s">
        <v>40</v>
      </c>
      <c r="V23" s="33"/>
      <c r="W23" s="71"/>
      <c r="X23" s="33"/>
      <c r="Y23" s="33"/>
      <c r="Z23" s="33"/>
      <c r="AA23" s="33"/>
      <c r="AB23" s="33"/>
      <c r="AC23" s="33"/>
      <c r="AD23" s="32">
        <v>366</v>
      </c>
    </row>
    <row r="24" s="32" customFormat="1" ht="25" customHeight="1" spans="1:30">
      <c r="A24" s="7">
        <v>19</v>
      </c>
      <c r="B24" s="7" t="s">
        <v>34</v>
      </c>
      <c r="C24" s="7" t="s">
        <v>41</v>
      </c>
      <c r="D24" s="43" t="s">
        <v>81</v>
      </c>
      <c r="E24" s="7" t="s">
        <v>46</v>
      </c>
      <c r="F24" s="45">
        <v>45072</v>
      </c>
      <c r="G24" s="45">
        <v>45437</v>
      </c>
      <c r="H24" s="45">
        <v>45437</v>
      </c>
      <c r="I24" s="59">
        <v>2.65</v>
      </c>
      <c r="J24" s="58">
        <v>300000</v>
      </c>
      <c r="K24" s="56">
        <v>45078</v>
      </c>
      <c r="L24" s="42">
        <v>45199</v>
      </c>
      <c r="M24" s="42">
        <v>45078</v>
      </c>
      <c r="N24" s="57">
        <v>365</v>
      </c>
      <c r="O24" s="57">
        <v>6</v>
      </c>
      <c r="P24" s="57">
        <v>238</v>
      </c>
      <c r="Q24" s="57">
        <v>121</v>
      </c>
      <c r="R24" s="69">
        <v>2016.67</v>
      </c>
      <c r="S24" s="57" t="s">
        <v>60</v>
      </c>
      <c r="T24" s="46" t="s">
        <v>61</v>
      </c>
      <c r="U24" s="70" t="s">
        <v>82</v>
      </c>
      <c r="V24" s="32">
        <v>365</v>
      </c>
      <c r="W24" s="71"/>
      <c r="X24" s="33"/>
      <c r="Y24" s="32">
        <v>1516.66666666667</v>
      </c>
      <c r="Z24" s="33"/>
      <c r="AA24" s="33"/>
      <c r="AB24" s="33"/>
      <c r="AC24" s="33"/>
      <c r="AD24" s="32">
        <v>366</v>
      </c>
    </row>
    <row r="25" s="32" customFormat="1" ht="25" customHeight="1" spans="1:30">
      <c r="A25" s="7">
        <v>20</v>
      </c>
      <c r="B25" s="7" t="s">
        <v>34</v>
      </c>
      <c r="C25" s="7" t="s">
        <v>41</v>
      </c>
      <c r="D25" s="43" t="s">
        <v>83</v>
      </c>
      <c r="E25" s="7" t="s">
        <v>46</v>
      </c>
      <c r="F25" s="44">
        <v>45072</v>
      </c>
      <c r="G25" s="44">
        <v>46167</v>
      </c>
      <c r="H25" s="44">
        <v>46167</v>
      </c>
      <c r="I25" s="59">
        <v>8.1</v>
      </c>
      <c r="J25" s="58">
        <v>300000</v>
      </c>
      <c r="K25" s="56">
        <v>45078</v>
      </c>
      <c r="L25" s="42">
        <v>45199</v>
      </c>
      <c r="M25" s="42">
        <v>45078</v>
      </c>
      <c r="N25" s="57">
        <v>1095</v>
      </c>
      <c r="O25" s="57">
        <v>6</v>
      </c>
      <c r="P25" s="57">
        <v>968</v>
      </c>
      <c r="Q25" s="57">
        <v>121</v>
      </c>
      <c r="R25" s="69">
        <v>2016.67</v>
      </c>
      <c r="S25" s="57" t="s">
        <v>84</v>
      </c>
      <c r="T25" s="46" t="s">
        <v>39</v>
      </c>
      <c r="U25" s="70" t="s">
        <v>85</v>
      </c>
      <c r="W25" s="71"/>
      <c r="AD25" s="32">
        <v>1096</v>
      </c>
    </row>
    <row r="26" s="32" customFormat="1" ht="25" customHeight="1" spans="1:21">
      <c r="A26" s="7">
        <v>21</v>
      </c>
      <c r="B26" s="7" t="s">
        <v>34</v>
      </c>
      <c r="C26" s="7" t="s">
        <v>86</v>
      </c>
      <c r="D26" s="46" t="s">
        <v>87</v>
      </c>
      <c r="E26" s="7" t="s">
        <v>37</v>
      </c>
      <c r="F26" s="44">
        <v>45072</v>
      </c>
      <c r="G26" s="44">
        <v>45436</v>
      </c>
      <c r="H26" s="44">
        <v>45436</v>
      </c>
      <c r="I26" s="59">
        <v>2.65</v>
      </c>
      <c r="J26" s="58">
        <v>1500000</v>
      </c>
      <c r="K26" s="56">
        <v>45078</v>
      </c>
      <c r="L26" s="42">
        <v>45199</v>
      </c>
      <c r="M26" s="42">
        <v>45078</v>
      </c>
      <c r="N26" s="57">
        <v>364</v>
      </c>
      <c r="O26" s="57">
        <v>6</v>
      </c>
      <c r="P26" s="57">
        <v>237</v>
      </c>
      <c r="Q26" s="57">
        <v>121</v>
      </c>
      <c r="R26" s="69">
        <v>10083.33</v>
      </c>
      <c r="S26" s="57"/>
      <c r="T26" s="46" t="s">
        <v>61</v>
      </c>
      <c r="U26" s="72"/>
    </row>
    <row r="27" s="33" customFormat="1" ht="25" customHeight="1" spans="1:21">
      <c r="A27" s="7">
        <v>22</v>
      </c>
      <c r="B27" s="7" t="s">
        <v>34</v>
      </c>
      <c r="C27" s="7" t="s">
        <v>86</v>
      </c>
      <c r="D27" s="46" t="s">
        <v>88</v>
      </c>
      <c r="E27" s="7" t="s">
        <v>46</v>
      </c>
      <c r="F27" s="44">
        <v>45103</v>
      </c>
      <c r="G27" s="44">
        <v>45468</v>
      </c>
      <c r="H27" s="44">
        <v>45468</v>
      </c>
      <c r="I27" s="59">
        <v>2.55</v>
      </c>
      <c r="J27" s="58">
        <v>150000</v>
      </c>
      <c r="K27" s="56">
        <v>45103</v>
      </c>
      <c r="L27" s="42">
        <v>45199</v>
      </c>
      <c r="M27" s="42">
        <v>45078</v>
      </c>
      <c r="N27" s="57">
        <v>365</v>
      </c>
      <c r="O27" s="57">
        <v>0</v>
      </c>
      <c r="P27" s="57">
        <v>268</v>
      </c>
      <c r="Q27" s="57">
        <v>97</v>
      </c>
      <c r="R27" s="69">
        <v>808.33</v>
      </c>
      <c r="S27" s="57"/>
      <c r="T27" s="46" t="s">
        <v>61</v>
      </c>
      <c r="U27" s="35"/>
    </row>
    <row r="28" s="33" customFormat="1" ht="25" customHeight="1" spans="1:21">
      <c r="A28" s="7">
        <v>23</v>
      </c>
      <c r="B28" s="7" t="s">
        <v>34</v>
      </c>
      <c r="C28" s="7" t="s">
        <v>86</v>
      </c>
      <c r="D28" s="46" t="s">
        <v>89</v>
      </c>
      <c r="E28" s="7" t="s">
        <v>46</v>
      </c>
      <c r="F28" s="44">
        <v>45103</v>
      </c>
      <c r="G28" s="44">
        <v>45468</v>
      </c>
      <c r="H28" s="44">
        <v>45468</v>
      </c>
      <c r="I28" s="59">
        <v>2.55</v>
      </c>
      <c r="J28" s="58">
        <v>100000</v>
      </c>
      <c r="K28" s="56">
        <v>45103</v>
      </c>
      <c r="L28" s="42">
        <v>45199</v>
      </c>
      <c r="M28" s="42">
        <v>45078</v>
      </c>
      <c r="N28" s="57">
        <v>365</v>
      </c>
      <c r="O28" s="57">
        <v>0</v>
      </c>
      <c r="P28" s="57">
        <v>268</v>
      </c>
      <c r="Q28" s="57">
        <v>97</v>
      </c>
      <c r="R28" s="69">
        <v>538.89</v>
      </c>
      <c r="S28" s="57"/>
      <c r="T28" s="46" t="s">
        <v>61</v>
      </c>
      <c r="U28" s="35"/>
    </row>
    <row r="29" s="33" customFormat="1" ht="25" customHeight="1" spans="1:21">
      <c r="A29" s="7">
        <v>24</v>
      </c>
      <c r="B29" s="7" t="s">
        <v>34</v>
      </c>
      <c r="C29" s="7" t="s">
        <v>35</v>
      </c>
      <c r="D29" s="46" t="s">
        <v>71</v>
      </c>
      <c r="E29" s="7" t="s">
        <v>46</v>
      </c>
      <c r="F29" s="44">
        <v>45117</v>
      </c>
      <c r="G29" s="44">
        <v>45482</v>
      </c>
      <c r="H29" s="44">
        <v>45482</v>
      </c>
      <c r="I29" s="59">
        <v>5.2</v>
      </c>
      <c r="J29" s="58">
        <v>500000</v>
      </c>
      <c r="K29" s="56">
        <v>45117</v>
      </c>
      <c r="L29" s="42">
        <v>45199</v>
      </c>
      <c r="M29" s="42">
        <v>45078</v>
      </c>
      <c r="N29" s="57">
        <v>365</v>
      </c>
      <c r="O29" s="57">
        <v>0</v>
      </c>
      <c r="P29" s="57">
        <v>282</v>
      </c>
      <c r="Q29" s="57">
        <v>83</v>
      </c>
      <c r="R29" s="69">
        <v>2305.56</v>
      </c>
      <c r="S29" s="57"/>
      <c r="T29" s="46" t="s">
        <v>61</v>
      </c>
      <c r="U29" s="35"/>
    </row>
    <row r="30" s="33" customFormat="1" ht="25" customHeight="1" spans="1:21">
      <c r="A30" s="7">
        <v>25</v>
      </c>
      <c r="B30" s="7" t="s">
        <v>34</v>
      </c>
      <c r="C30" s="47" t="s">
        <v>41</v>
      </c>
      <c r="D30" s="47" t="s">
        <v>90</v>
      </c>
      <c r="E30" s="47" t="s">
        <v>46</v>
      </c>
      <c r="F30" s="44">
        <v>45132</v>
      </c>
      <c r="G30" s="44">
        <v>45497</v>
      </c>
      <c r="H30" s="48">
        <v>45497</v>
      </c>
      <c r="I30" s="59">
        <v>6.18</v>
      </c>
      <c r="J30" s="60">
        <v>10000000</v>
      </c>
      <c r="K30" s="56">
        <v>45132</v>
      </c>
      <c r="L30" s="42">
        <v>45199</v>
      </c>
      <c r="M30" s="42">
        <v>45078</v>
      </c>
      <c r="N30" s="57">
        <v>365</v>
      </c>
      <c r="O30" s="57">
        <v>0</v>
      </c>
      <c r="P30" s="57">
        <v>297</v>
      </c>
      <c r="Q30" s="57">
        <v>68</v>
      </c>
      <c r="R30" s="69">
        <v>37777.78</v>
      </c>
      <c r="S30" s="73"/>
      <c r="T30" s="74" t="s">
        <v>39</v>
      </c>
      <c r="U30" s="35"/>
    </row>
    <row r="31" s="33" customFormat="1" ht="25" customHeight="1" spans="1:21">
      <c r="A31" s="7">
        <v>26</v>
      </c>
      <c r="B31" s="7" t="s">
        <v>34</v>
      </c>
      <c r="C31" s="7" t="s">
        <v>48</v>
      </c>
      <c r="D31" s="46" t="s">
        <v>91</v>
      </c>
      <c r="E31" s="7" t="s">
        <v>50</v>
      </c>
      <c r="F31" s="44">
        <v>45140</v>
      </c>
      <c r="G31" s="44">
        <v>45505</v>
      </c>
      <c r="H31" s="44">
        <v>45505</v>
      </c>
      <c r="I31" s="59">
        <v>2.55</v>
      </c>
      <c r="J31" s="58">
        <v>300000</v>
      </c>
      <c r="K31" s="56">
        <v>45140</v>
      </c>
      <c r="L31" s="42">
        <v>45199</v>
      </c>
      <c r="M31" s="42">
        <v>45078</v>
      </c>
      <c r="N31" s="57">
        <v>365</v>
      </c>
      <c r="O31" s="57">
        <v>0</v>
      </c>
      <c r="P31" s="57">
        <v>305</v>
      </c>
      <c r="Q31" s="57">
        <v>60</v>
      </c>
      <c r="R31" s="69">
        <v>1000</v>
      </c>
      <c r="S31" s="57"/>
      <c r="T31" s="46" t="s">
        <v>61</v>
      </c>
      <c r="U31" s="35"/>
    </row>
    <row r="32" s="33" customFormat="1" ht="25" customHeight="1" spans="1:21">
      <c r="A32" s="7">
        <v>27</v>
      </c>
      <c r="B32" s="7" t="s">
        <v>34</v>
      </c>
      <c r="C32" s="7" t="s">
        <v>86</v>
      </c>
      <c r="D32" s="46" t="s">
        <v>92</v>
      </c>
      <c r="E32" s="7" t="s">
        <v>46</v>
      </c>
      <c r="F32" s="44">
        <v>45148</v>
      </c>
      <c r="G32" s="44">
        <v>45512</v>
      </c>
      <c r="H32" s="44">
        <v>45512</v>
      </c>
      <c r="I32" s="59">
        <v>2.55</v>
      </c>
      <c r="J32" s="58">
        <v>2000000</v>
      </c>
      <c r="K32" s="56">
        <v>45148</v>
      </c>
      <c r="L32" s="42">
        <v>45199</v>
      </c>
      <c r="M32" s="42">
        <v>45078</v>
      </c>
      <c r="N32" s="57">
        <v>364</v>
      </c>
      <c r="O32" s="57">
        <v>0</v>
      </c>
      <c r="P32" s="57">
        <v>312</v>
      </c>
      <c r="Q32" s="57">
        <v>52</v>
      </c>
      <c r="R32" s="69">
        <v>5777.78</v>
      </c>
      <c r="S32" s="57"/>
      <c r="T32" s="46" t="s">
        <v>61</v>
      </c>
      <c r="U32" s="35"/>
    </row>
    <row r="33" s="33" customFormat="1" ht="25" customHeight="1" spans="1:21">
      <c r="A33" s="7">
        <v>28</v>
      </c>
      <c r="B33" s="7" t="s">
        <v>34</v>
      </c>
      <c r="C33" s="7" t="s">
        <v>55</v>
      </c>
      <c r="D33" s="46" t="s">
        <v>93</v>
      </c>
      <c r="E33" s="7" t="s">
        <v>46</v>
      </c>
      <c r="F33" s="44">
        <v>45150</v>
      </c>
      <c r="G33" s="44">
        <v>45515</v>
      </c>
      <c r="H33" s="44">
        <v>45515</v>
      </c>
      <c r="I33" s="59">
        <v>2.55</v>
      </c>
      <c r="J33" s="58">
        <v>200000</v>
      </c>
      <c r="K33" s="56">
        <v>45150</v>
      </c>
      <c r="L33" s="42">
        <v>45199</v>
      </c>
      <c r="M33" s="42">
        <v>45078</v>
      </c>
      <c r="N33" s="57">
        <v>365</v>
      </c>
      <c r="O33" s="57">
        <v>0</v>
      </c>
      <c r="P33" s="57">
        <v>315</v>
      </c>
      <c r="Q33" s="57">
        <v>50</v>
      </c>
      <c r="R33" s="69">
        <v>555.56</v>
      </c>
      <c r="S33" s="57"/>
      <c r="T33" s="46" t="s">
        <v>61</v>
      </c>
      <c r="U33" s="35"/>
    </row>
    <row r="34" s="33" customFormat="1" ht="25" customHeight="1" spans="1:21">
      <c r="A34" s="7">
        <v>29</v>
      </c>
      <c r="B34" s="7" t="s">
        <v>34</v>
      </c>
      <c r="C34" s="7" t="s">
        <v>48</v>
      </c>
      <c r="D34" s="46" t="s">
        <v>94</v>
      </c>
      <c r="E34" s="7" t="s">
        <v>37</v>
      </c>
      <c r="F34" s="44">
        <v>45160</v>
      </c>
      <c r="G34" s="44">
        <v>45518</v>
      </c>
      <c r="H34" s="44">
        <v>45518</v>
      </c>
      <c r="I34" s="59">
        <v>2.55</v>
      </c>
      <c r="J34" s="58">
        <v>300000</v>
      </c>
      <c r="K34" s="56">
        <v>45160</v>
      </c>
      <c r="L34" s="42">
        <v>45199</v>
      </c>
      <c r="M34" s="42">
        <v>45078</v>
      </c>
      <c r="N34" s="57">
        <v>358</v>
      </c>
      <c r="O34" s="57">
        <v>0</v>
      </c>
      <c r="P34" s="57">
        <v>318</v>
      </c>
      <c r="Q34" s="57">
        <v>40</v>
      </c>
      <c r="R34" s="69">
        <v>666.67</v>
      </c>
      <c r="S34" s="57"/>
      <c r="T34" s="46" t="s">
        <v>61</v>
      </c>
      <c r="U34" s="35"/>
    </row>
    <row r="35" s="33" customFormat="1" ht="25" customHeight="1" spans="1:21">
      <c r="A35" s="7">
        <v>30</v>
      </c>
      <c r="B35" s="7" t="s">
        <v>34</v>
      </c>
      <c r="C35" s="7" t="s">
        <v>86</v>
      </c>
      <c r="D35" s="46" t="s">
        <v>95</v>
      </c>
      <c r="E35" s="7" t="s">
        <v>50</v>
      </c>
      <c r="F35" s="44">
        <v>45161</v>
      </c>
      <c r="G35" s="44">
        <v>45525</v>
      </c>
      <c r="H35" s="44">
        <v>45525</v>
      </c>
      <c r="I35" s="59">
        <v>2.55</v>
      </c>
      <c r="J35" s="58">
        <v>1500000</v>
      </c>
      <c r="K35" s="56">
        <v>45161</v>
      </c>
      <c r="L35" s="42">
        <v>45199</v>
      </c>
      <c r="M35" s="42">
        <v>45078</v>
      </c>
      <c r="N35" s="57">
        <v>364</v>
      </c>
      <c r="O35" s="57">
        <v>0</v>
      </c>
      <c r="P35" s="57">
        <v>325</v>
      </c>
      <c r="Q35" s="57">
        <v>39</v>
      </c>
      <c r="R35" s="69">
        <v>3250</v>
      </c>
      <c r="S35" s="57"/>
      <c r="T35" s="46" t="s">
        <v>61</v>
      </c>
      <c r="U35" s="35"/>
    </row>
    <row r="36" s="33" customFormat="1" ht="25" customHeight="1" spans="1:21">
      <c r="A36" s="7">
        <v>31</v>
      </c>
      <c r="B36" s="7" t="s">
        <v>34</v>
      </c>
      <c r="C36" s="7" t="s">
        <v>35</v>
      </c>
      <c r="D36" s="46" t="s">
        <v>36</v>
      </c>
      <c r="E36" s="7" t="s">
        <v>37</v>
      </c>
      <c r="F36" s="44">
        <v>45166</v>
      </c>
      <c r="G36" s="44">
        <v>45531</v>
      </c>
      <c r="H36" s="44">
        <v>45531</v>
      </c>
      <c r="I36" s="59">
        <v>5.2</v>
      </c>
      <c r="J36" s="58">
        <v>300000</v>
      </c>
      <c r="K36" s="56">
        <v>45166</v>
      </c>
      <c r="L36" s="42">
        <v>45199</v>
      </c>
      <c r="M36" s="42">
        <v>45078</v>
      </c>
      <c r="N36" s="57">
        <v>365</v>
      </c>
      <c r="O36" s="57">
        <v>0</v>
      </c>
      <c r="P36" s="57">
        <v>331</v>
      </c>
      <c r="Q36" s="57">
        <v>34</v>
      </c>
      <c r="R36" s="69">
        <v>566.67</v>
      </c>
      <c r="S36" s="57"/>
      <c r="T36" s="46" t="s">
        <v>61</v>
      </c>
      <c r="U36" s="35"/>
    </row>
    <row r="37" s="33" customFormat="1" ht="25" customHeight="1" spans="1:21">
      <c r="A37" s="7">
        <v>32</v>
      </c>
      <c r="B37" s="7" t="s">
        <v>34</v>
      </c>
      <c r="C37" s="7" t="s">
        <v>44</v>
      </c>
      <c r="D37" s="46" t="s">
        <v>96</v>
      </c>
      <c r="E37" s="7" t="s">
        <v>46</v>
      </c>
      <c r="F37" s="44">
        <v>45169</v>
      </c>
      <c r="G37" s="44">
        <v>45534</v>
      </c>
      <c r="H37" s="44">
        <v>45534</v>
      </c>
      <c r="I37" s="59">
        <v>2.55</v>
      </c>
      <c r="J37" s="58">
        <v>200000</v>
      </c>
      <c r="K37" s="56">
        <v>45169</v>
      </c>
      <c r="L37" s="42">
        <v>45199</v>
      </c>
      <c r="M37" s="42">
        <v>45078</v>
      </c>
      <c r="N37" s="57">
        <v>365</v>
      </c>
      <c r="O37" s="57">
        <v>0</v>
      </c>
      <c r="P37" s="57">
        <v>334</v>
      </c>
      <c r="Q37" s="57">
        <v>31</v>
      </c>
      <c r="R37" s="69">
        <v>344.44</v>
      </c>
      <c r="S37" s="57"/>
      <c r="T37" s="46" t="s">
        <v>61</v>
      </c>
      <c r="U37" s="35"/>
    </row>
    <row r="38" s="33" customFormat="1" ht="25" customHeight="1" spans="1:21">
      <c r="A38" s="7">
        <v>33</v>
      </c>
      <c r="B38" s="7" t="s">
        <v>34</v>
      </c>
      <c r="C38" s="7" t="s">
        <v>41</v>
      </c>
      <c r="D38" s="46" t="s">
        <v>42</v>
      </c>
      <c r="E38" s="7" t="s">
        <v>37</v>
      </c>
      <c r="F38" s="44">
        <v>45174</v>
      </c>
      <c r="G38" s="44">
        <v>45539</v>
      </c>
      <c r="H38" s="44">
        <v>45539</v>
      </c>
      <c r="I38" s="59">
        <v>6.1</v>
      </c>
      <c r="J38" s="58">
        <v>1000000</v>
      </c>
      <c r="K38" s="56">
        <v>45174</v>
      </c>
      <c r="L38" s="42">
        <v>45199</v>
      </c>
      <c r="M38" s="42">
        <v>45078</v>
      </c>
      <c r="N38" s="57">
        <v>365</v>
      </c>
      <c r="O38" s="57">
        <v>0</v>
      </c>
      <c r="P38" s="57">
        <v>339</v>
      </c>
      <c r="Q38" s="57">
        <v>26</v>
      </c>
      <c r="R38" s="69">
        <v>1444.44</v>
      </c>
      <c r="S38" s="57"/>
      <c r="T38" s="46" t="s">
        <v>61</v>
      </c>
      <c r="U38" s="35"/>
    </row>
    <row r="39" s="33" customFormat="1" ht="25" customHeight="1" spans="1:21">
      <c r="A39" s="7">
        <v>34</v>
      </c>
      <c r="B39" s="7" t="s">
        <v>34</v>
      </c>
      <c r="C39" s="7" t="s">
        <v>86</v>
      </c>
      <c r="D39" s="46" t="s">
        <v>97</v>
      </c>
      <c r="E39" s="7" t="s">
        <v>46</v>
      </c>
      <c r="F39" s="44">
        <v>45176</v>
      </c>
      <c r="G39" s="44">
        <v>45541</v>
      </c>
      <c r="H39" s="44">
        <v>45541</v>
      </c>
      <c r="I39" s="59">
        <v>2.45</v>
      </c>
      <c r="J39" s="58">
        <v>200000</v>
      </c>
      <c r="K39" s="56">
        <v>45176</v>
      </c>
      <c r="L39" s="42">
        <v>45199</v>
      </c>
      <c r="M39" s="42">
        <v>45078</v>
      </c>
      <c r="N39" s="57">
        <v>365</v>
      </c>
      <c r="O39" s="57">
        <v>0</v>
      </c>
      <c r="P39" s="57">
        <v>341</v>
      </c>
      <c r="Q39" s="57">
        <v>24</v>
      </c>
      <c r="R39" s="69">
        <v>266.67</v>
      </c>
      <c r="S39" s="57"/>
      <c r="T39" s="46" t="s">
        <v>61</v>
      </c>
      <c r="U39" s="35"/>
    </row>
    <row r="40" s="33" customFormat="1" ht="25" customHeight="1" spans="1:21">
      <c r="A40" s="7">
        <v>35</v>
      </c>
      <c r="B40" s="7" t="s">
        <v>34</v>
      </c>
      <c r="C40" s="7" t="s">
        <v>58</v>
      </c>
      <c r="D40" s="46" t="s">
        <v>59</v>
      </c>
      <c r="E40" s="7" t="s">
        <v>37</v>
      </c>
      <c r="F40" s="44">
        <v>45180</v>
      </c>
      <c r="G40" s="44">
        <v>45545</v>
      </c>
      <c r="H40" s="44">
        <v>45545</v>
      </c>
      <c r="I40" s="59">
        <v>5.2</v>
      </c>
      <c r="J40" s="58">
        <v>200000</v>
      </c>
      <c r="K40" s="56">
        <v>45180</v>
      </c>
      <c r="L40" s="42">
        <v>45199</v>
      </c>
      <c r="M40" s="42">
        <v>45078</v>
      </c>
      <c r="N40" s="57">
        <v>365</v>
      </c>
      <c r="O40" s="57">
        <v>0</v>
      </c>
      <c r="P40" s="57">
        <v>345</v>
      </c>
      <c r="Q40" s="57">
        <v>20</v>
      </c>
      <c r="R40" s="69">
        <v>222.22</v>
      </c>
      <c r="S40" s="57"/>
      <c r="T40" s="46" t="s">
        <v>61</v>
      </c>
      <c r="U40" s="35"/>
    </row>
    <row r="41" s="33" customFormat="1" ht="25" customHeight="1" spans="1:21">
      <c r="A41" s="7">
        <v>36</v>
      </c>
      <c r="B41" s="7" t="s">
        <v>34</v>
      </c>
      <c r="C41" s="7" t="s">
        <v>48</v>
      </c>
      <c r="D41" s="46" t="s">
        <v>49</v>
      </c>
      <c r="E41" s="7" t="s">
        <v>50</v>
      </c>
      <c r="F41" s="44">
        <v>45181</v>
      </c>
      <c r="G41" s="44">
        <v>45546</v>
      </c>
      <c r="H41" s="44">
        <v>45546</v>
      </c>
      <c r="I41" s="59">
        <v>6.1</v>
      </c>
      <c r="J41" s="58">
        <v>300000</v>
      </c>
      <c r="K41" s="56">
        <v>45181</v>
      </c>
      <c r="L41" s="42">
        <v>45199</v>
      </c>
      <c r="M41" s="42">
        <v>45078</v>
      </c>
      <c r="N41" s="57">
        <v>365</v>
      </c>
      <c r="O41" s="57">
        <v>0</v>
      </c>
      <c r="P41" s="57">
        <v>346</v>
      </c>
      <c r="Q41" s="57">
        <v>19</v>
      </c>
      <c r="R41" s="69">
        <v>316.67</v>
      </c>
      <c r="S41" s="57"/>
      <c r="T41" s="46" t="s">
        <v>61</v>
      </c>
      <c r="U41" s="35"/>
    </row>
    <row r="42" s="33" customFormat="1" ht="25" customHeight="1" spans="1:21">
      <c r="A42" s="7">
        <v>37</v>
      </c>
      <c r="B42" s="7" t="s">
        <v>34</v>
      </c>
      <c r="C42" s="7"/>
      <c r="D42" s="7" t="s">
        <v>98</v>
      </c>
      <c r="E42" s="7" t="s">
        <v>50</v>
      </c>
      <c r="F42" s="49">
        <v>45086</v>
      </c>
      <c r="G42" s="49">
        <v>45451</v>
      </c>
      <c r="H42" s="49">
        <v>45451</v>
      </c>
      <c r="I42" s="7">
        <v>2.65</v>
      </c>
      <c r="J42" s="7">
        <v>500000</v>
      </c>
      <c r="K42" s="56">
        <v>45086</v>
      </c>
      <c r="L42" s="42">
        <v>45199</v>
      </c>
      <c r="M42" s="42">
        <v>45078</v>
      </c>
      <c r="N42" s="57">
        <v>365</v>
      </c>
      <c r="O42" s="57">
        <v>0</v>
      </c>
      <c r="P42" s="57">
        <v>251</v>
      </c>
      <c r="Q42" s="57">
        <v>114</v>
      </c>
      <c r="R42" s="69">
        <v>3166.67</v>
      </c>
      <c r="S42" s="57"/>
      <c r="T42" s="46" t="s">
        <v>61</v>
      </c>
      <c r="U42" s="35"/>
    </row>
    <row r="43" s="33" customFormat="1" ht="25" customHeight="1" spans="1:21">
      <c r="A43" s="7">
        <v>38</v>
      </c>
      <c r="B43" s="7" t="s">
        <v>34</v>
      </c>
      <c r="C43" s="7"/>
      <c r="D43" s="7" t="s">
        <v>99</v>
      </c>
      <c r="E43" s="7" t="s">
        <v>50</v>
      </c>
      <c r="F43" s="49">
        <v>45093</v>
      </c>
      <c r="G43" s="49">
        <v>45458</v>
      </c>
      <c r="H43" s="49">
        <v>45458</v>
      </c>
      <c r="I43" s="7">
        <v>7.2</v>
      </c>
      <c r="J43" s="7">
        <v>300000</v>
      </c>
      <c r="K43" s="56">
        <v>45093</v>
      </c>
      <c r="L43" s="42">
        <v>45199</v>
      </c>
      <c r="M43" s="42">
        <v>45078</v>
      </c>
      <c r="N43" s="57">
        <v>365</v>
      </c>
      <c r="O43" s="57">
        <v>0</v>
      </c>
      <c r="P43" s="57">
        <v>258</v>
      </c>
      <c r="Q43" s="57">
        <v>107</v>
      </c>
      <c r="R43" s="69">
        <v>1783.33</v>
      </c>
      <c r="S43" s="57"/>
      <c r="T43" s="46" t="s">
        <v>39</v>
      </c>
      <c r="U43" s="35"/>
    </row>
    <row r="44" s="33" customFormat="1" ht="25" customHeight="1" spans="1:21">
      <c r="A44" s="7">
        <v>39</v>
      </c>
      <c r="B44" s="7" t="s">
        <v>34</v>
      </c>
      <c r="C44" s="7"/>
      <c r="D44" s="7" t="s">
        <v>100</v>
      </c>
      <c r="E44" s="50" t="s">
        <v>46</v>
      </c>
      <c r="F44" s="49">
        <v>45119</v>
      </c>
      <c r="G44" s="42">
        <v>45484</v>
      </c>
      <c r="H44" s="42">
        <v>45484</v>
      </c>
      <c r="I44" s="50">
        <v>6.96</v>
      </c>
      <c r="J44" s="7">
        <v>300000</v>
      </c>
      <c r="K44" s="56">
        <v>45119</v>
      </c>
      <c r="L44" s="42">
        <v>45199</v>
      </c>
      <c r="M44" s="42">
        <v>45078</v>
      </c>
      <c r="N44" s="57">
        <v>365</v>
      </c>
      <c r="O44" s="57">
        <v>0</v>
      </c>
      <c r="P44" s="57">
        <v>284</v>
      </c>
      <c r="Q44" s="57">
        <v>81</v>
      </c>
      <c r="R44" s="69">
        <v>1350</v>
      </c>
      <c r="S44" s="57"/>
      <c r="T44" s="46" t="s">
        <v>39</v>
      </c>
      <c r="U44" s="35"/>
    </row>
    <row r="45" s="33" customFormat="1" ht="25" customHeight="1" spans="1:21">
      <c r="A45" s="7">
        <v>40</v>
      </c>
      <c r="B45" s="7" t="s">
        <v>34</v>
      </c>
      <c r="C45" s="7"/>
      <c r="D45" s="7" t="s">
        <v>101</v>
      </c>
      <c r="E45" s="50" t="s">
        <v>37</v>
      </c>
      <c r="F45" s="49">
        <v>45120</v>
      </c>
      <c r="G45" s="42">
        <v>45485</v>
      </c>
      <c r="H45" s="42">
        <v>45485</v>
      </c>
      <c r="I45" s="50">
        <v>4.55</v>
      </c>
      <c r="J45" s="7">
        <v>2000000</v>
      </c>
      <c r="K45" s="56">
        <v>45120</v>
      </c>
      <c r="L45" s="42">
        <v>45199</v>
      </c>
      <c r="M45" s="42">
        <v>45078</v>
      </c>
      <c r="N45" s="57">
        <v>365</v>
      </c>
      <c r="O45" s="57">
        <v>0</v>
      </c>
      <c r="P45" s="57">
        <v>285</v>
      </c>
      <c r="Q45" s="57">
        <v>80</v>
      </c>
      <c r="R45" s="69">
        <v>8888.89</v>
      </c>
      <c r="S45" s="57"/>
      <c r="T45" s="46" t="s">
        <v>39</v>
      </c>
      <c r="U45" s="35"/>
    </row>
    <row r="46" s="33" customFormat="1" ht="25" customHeight="1" spans="1:21">
      <c r="A46" s="7">
        <v>41</v>
      </c>
      <c r="B46" s="7" t="s">
        <v>34</v>
      </c>
      <c r="C46" s="7"/>
      <c r="D46" s="7" t="s">
        <v>102</v>
      </c>
      <c r="E46" s="50" t="s">
        <v>50</v>
      </c>
      <c r="F46" s="49">
        <v>45127</v>
      </c>
      <c r="G46" s="42">
        <v>45492</v>
      </c>
      <c r="H46" s="42">
        <v>45492</v>
      </c>
      <c r="I46" s="50">
        <v>4.8</v>
      </c>
      <c r="J46" s="7">
        <v>500000</v>
      </c>
      <c r="K46" s="56">
        <v>45127</v>
      </c>
      <c r="L46" s="42">
        <v>45199</v>
      </c>
      <c r="M46" s="42">
        <v>45078</v>
      </c>
      <c r="N46" s="57">
        <v>365</v>
      </c>
      <c r="O46" s="57">
        <v>0</v>
      </c>
      <c r="P46" s="57">
        <v>292</v>
      </c>
      <c r="Q46" s="57">
        <v>73</v>
      </c>
      <c r="R46" s="69">
        <v>2027.78</v>
      </c>
      <c r="S46" s="57"/>
      <c r="T46" s="46" t="s">
        <v>39</v>
      </c>
      <c r="U46" s="35"/>
    </row>
    <row r="47" s="33" customFormat="1" ht="25" customHeight="1" spans="1:21">
      <c r="A47" s="7">
        <v>42</v>
      </c>
      <c r="B47" s="7" t="s">
        <v>34</v>
      </c>
      <c r="C47" s="7"/>
      <c r="D47" s="7" t="s">
        <v>103</v>
      </c>
      <c r="E47" s="50" t="s">
        <v>50</v>
      </c>
      <c r="F47" s="49">
        <v>45137</v>
      </c>
      <c r="G47" s="42">
        <v>45502</v>
      </c>
      <c r="H47" s="42">
        <v>45502</v>
      </c>
      <c r="I47" s="50">
        <v>2.55</v>
      </c>
      <c r="J47" s="50">
        <v>1000000</v>
      </c>
      <c r="K47" s="56">
        <v>45137</v>
      </c>
      <c r="L47" s="42">
        <v>45199</v>
      </c>
      <c r="M47" s="42">
        <v>45078</v>
      </c>
      <c r="N47" s="57">
        <v>365</v>
      </c>
      <c r="O47" s="57">
        <v>0</v>
      </c>
      <c r="P47" s="57">
        <v>302</v>
      </c>
      <c r="Q47" s="57">
        <v>63</v>
      </c>
      <c r="R47" s="69">
        <v>3500</v>
      </c>
      <c r="S47" s="57"/>
      <c r="T47" s="46" t="s">
        <v>61</v>
      </c>
      <c r="U47" s="35"/>
    </row>
    <row r="48" s="33" customFormat="1" ht="25" customHeight="1" spans="1:21">
      <c r="A48" s="7">
        <v>43</v>
      </c>
      <c r="B48" s="7" t="s">
        <v>34</v>
      </c>
      <c r="C48" s="7"/>
      <c r="D48" s="7" t="s">
        <v>56</v>
      </c>
      <c r="E48" s="50" t="s">
        <v>37</v>
      </c>
      <c r="F48" s="49">
        <v>45142</v>
      </c>
      <c r="G48" s="42">
        <v>45507</v>
      </c>
      <c r="H48" s="42">
        <v>45507</v>
      </c>
      <c r="I48" s="50">
        <v>7.2</v>
      </c>
      <c r="J48" s="50">
        <v>300000</v>
      </c>
      <c r="K48" s="56">
        <v>45142</v>
      </c>
      <c r="L48" s="42">
        <v>45199</v>
      </c>
      <c r="M48" s="42">
        <v>45078</v>
      </c>
      <c r="N48" s="57">
        <v>365</v>
      </c>
      <c r="O48" s="57">
        <v>0</v>
      </c>
      <c r="P48" s="57">
        <v>307</v>
      </c>
      <c r="Q48" s="57">
        <v>58</v>
      </c>
      <c r="R48" s="69">
        <v>966.67</v>
      </c>
      <c r="S48" s="57"/>
      <c r="T48" s="46" t="s">
        <v>39</v>
      </c>
      <c r="U48" s="35"/>
    </row>
    <row r="49" s="33" customFormat="1" ht="25" customHeight="1" spans="1:21">
      <c r="A49" s="7">
        <v>44</v>
      </c>
      <c r="B49" s="7" t="s">
        <v>34</v>
      </c>
      <c r="C49" s="7"/>
      <c r="D49" s="7" t="s">
        <v>67</v>
      </c>
      <c r="E49" s="50" t="s">
        <v>37</v>
      </c>
      <c r="F49" s="49">
        <v>45156</v>
      </c>
      <c r="G49" s="42">
        <v>45520</v>
      </c>
      <c r="H49" s="42">
        <v>45520</v>
      </c>
      <c r="I49" s="50">
        <v>5.2</v>
      </c>
      <c r="J49" s="50">
        <v>200000</v>
      </c>
      <c r="K49" s="56">
        <v>45156</v>
      </c>
      <c r="L49" s="42">
        <v>45199</v>
      </c>
      <c r="M49" s="42">
        <v>45078</v>
      </c>
      <c r="N49" s="57">
        <v>364</v>
      </c>
      <c r="O49" s="57">
        <v>0</v>
      </c>
      <c r="P49" s="57">
        <v>320</v>
      </c>
      <c r="Q49" s="57">
        <v>44</v>
      </c>
      <c r="R49" s="69">
        <v>488.89</v>
      </c>
      <c r="S49" s="57"/>
      <c r="T49" s="46" t="s">
        <v>61</v>
      </c>
      <c r="U49" s="35"/>
    </row>
    <row r="50" s="34" customFormat="1" ht="25" customHeight="1" spans="1:30">
      <c r="A50" s="7">
        <v>45</v>
      </c>
      <c r="B50" s="50" t="s">
        <v>34</v>
      </c>
      <c r="C50" s="50"/>
      <c r="D50" s="50" t="s">
        <v>104</v>
      </c>
      <c r="E50" s="50" t="s">
        <v>46</v>
      </c>
      <c r="F50" s="49">
        <v>45191</v>
      </c>
      <c r="G50" s="49">
        <v>45556</v>
      </c>
      <c r="H50" s="49">
        <v>45556</v>
      </c>
      <c r="I50" s="50">
        <v>7.26</v>
      </c>
      <c r="J50" s="50">
        <v>500000</v>
      </c>
      <c r="K50" s="56">
        <v>45191</v>
      </c>
      <c r="L50" s="42">
        <v>45199</v>
      </c>
      <c r="M50" s="42">
        <v>45078</v>
      </c>
      <c r="N50" s="57">
        <v>365</v>
      </c>
      <c r="O50" s="57">
        <v>0</v>
      </c>
      <c r="P50" s="57">
        <v>356</v>
      </c>
      <c r="Q50" s="57">
        <v>9</v>
      </c>
      <c r="R50" s="69">
        <v>250</v>
      </c>
      <c r="S50" s="57"/>
      <c r="T50" s="46" t="s">
        <v>39</v>
      </c>
      <c r="U50" s="9"/>
      <c r="V50" s="33"/>
      <c r="W50" s="33"/>
      <c r="X50" s="33"/>
      <c r="Y50" s="33"/>
      <c r="Z50" s="33"/>
      <c r="AA50" s="33"/>
      <c r="AB50" s="33"/>
      <c r="AC50" s="33"/>
      <c r="AD50" s="33"/>
    </row>
    <row r="51" s="34" customFormat="1" ht="25" customHeight="1" spans="1:30">
      <c r="A51" s="7">
        <v>46</v>
      </c>
      <c r="B51" s="50" t="s">
        <v>34</v>
      </c>
      <c r="C51" s="50"/>
      <c r="D51" s="50" t="s">
        <v>42</v>
      </c>
      <c r="E51" s="50" t="s">
        <v>37</v>
      </c>
      <c r="F51" s="49">
        <v>45102</v>
      </c>
      <c r="G51" s="49">
        <v>45467</v>
      </c>
      <c r="H51" s="49">
        <v>45467</v>
      </c>
      <c r="I51" s="50">
        <v>5.5</v>
      </c>
      <c r="J51" s="50">
        <v>500000</v>
      </c>
      <c r="K51" s="56">
        <v>45102</v>
      </c>
      <c r="L51" s="42">
        <v>45199</v>
      </c>
      <c r="M51" s="42">
        <v>45078</v>
      </c>
      <c r="N51" s="57">
        <v>365</v>
      </c>
      <c r="O51" s="57">
        <v>0</v>
      </c>
      <c r="P51" s="57">
        <v>267</v>
      </c>
      <c r="Q51" s="57">
        <v>98</v>
      </c>
      <c r="R51" s="69">
        <v>2722.22</v>
      </c>
      <c r="S51" s="57"/>
      <c r="T51" s="46" t="s">
        <v>39</v>
      </c>
      <c r="U51" s="9"/>
      <c r="V51" s="33"/>
      <c r="W51" s="33"/>
      <c r="X51" s="33"/>
      <c r="Y51" s="33"/>
      <c r="Z51" s="33"/>
      <c r="AA51" s="33"/>
      <c r="AB51" s="33"/>
      <c r="AC51" s="33"/>
      <c r="AD51" s="33"/>
    </row>
    <row r="52" s="34" customFormat="1" ht="25" customHeight="1" spans="1:30">
      <c r="A52" s="7">
        <v>47</v>
      </c>
      <c r="B52" s="50" t="s">
        <v>34</v>
      </c>
      <c r="C52" s="50"/>
      <c r="D52" s="50" t="s">
        <v>105</v>
      </c>
      <c r="E52" s="50" t="s">
        <v>50</v>
      </c>
      <c r="F52" s="49">
        <v>45105</v>
      </c>
      <c r="G52" s="49">
        <v>45470</v>
      </c>
      <c r="H52" s="49">
        <v>45470</v>
      </c>
      <c r="I52" s="50">
        <v>2.55</v>
      </c>
      <c r="J52" s="50">
        <v>200000</v>
      </c>
      <c r="K52" s="56">
        <v>45105</v>
      </c>
      <c r="L52" s="42">
        <v>45199</v>
      </c>
      <c r="M52" s="42">
        <v>45078</v>
      </c>
      <c r="N52" s="57">
        <v>365</v>
      </c>
      <c r="O52" s="57">
        <v>0</v>
      </c>
      <c r="P52" s="57">
        <v>270</v>
      </c>
      <c r="Q52" s="57">
        <v>95</v>
      </c>
      <c r="R52" s="69">
        <v>1055.56</v>
      </c>
      <c r="S52" s="57"/>
      <c r="T52" s="46" t="s">
        <v>61</v>
      </c>
      <c r="U52" s="9"/>
      <c r="V52" s="33"/>
      <c r="W52" s="33"/>
      <c r="X52" s="33"/>
      <c r="Y52" s="33"/>
      <c r="Z52" s="33"/>
      <c r="AA52" s="33"/>
      <c r="AB52" s="33"/>
      <c r="AC52" s="33"/>
      <c r="AD52" s="33"/>
    </row>
    <row r="53" s="34" customFormat="1" ht="25" customHeight="1" spans="1:30">
      <c r="A53" s="7">
        <v>48</v>
      </c>
      <c r="B53" s="50" t="s">
        <v>34</v>
      </c>
      <c r="C53" s="50"/>
      <c r="D53" s="50" t="s">
        <v>106</v>
      </c>
      <c r="E53" s="50" t="s">
        <v>46</v>
      </c>
      <c r="F53" s="49">
        <v>45106</v>
      </c>
      <c r="G53" s="49">
        <v>45471</v>
      </c>
      <c r="H53" s="49">
        <v>45471</v>
      </c>
      <c r="I53" s="50">
        <v>2.55</v>
      </c>
      <c r="J53" s="50">
        <v>500000</v>
      </c>
      <c r="K53" s="56">
        <v>45106</v>
      </c>
      <c r="L53" s="42">
        <v>45199</v>
      </c>
      <c r="M53" s="42">
        <v>45078</v>
      </c>
      <c r="N53" s="57">
        <v>365</v>
      </c>
      <c r="O53" s="57">
        <v>0</v>
      </c>
      <c r="P53" s="57">
        <v>271</v>
      </c>
      <c r="Q53" s="57">
        <v>94</v>
      </c>
      <c r="R53" s="69">
        <v>2611.11</v>
      </c>
      <c r="S53" s="57"/>
      <c r="T53" s="46" t="s">
        <v>61</v>
      </c>
      <c r="U53" s="9"/>
      <c r="V53" s="33"/>
      <c r="W53" s="33"/>
      <c r="X53" s="33"/>
      <c r="Y53" s="33"/>
      <c r="Z53" s="33"/>
      <c r="AA53" s="33"/>
      <c r="AB53" s="33"/>
      <c r="AC53" s="33"/>
      <c r="AD53" s="33"/>
    </row>
    <row r="54" s="34" customFormat="1" ht="25" customHeight="1" spans="1:30">
      <c r="A54" s="7">
        <v>49</v>
      </c>
      <c r="B54" s="50" t="s">
        <v>34</v>
      </c>
      <c r="C54" s="50"/>
      <c r="D54" s="51" t="s">
        <v>107</v>
      </c>
      <c r="E54" s="51" t="s">
        <v>46</v>
      </c>
      <c r="F54" s="52">
        <v>45133</v>
      </c>
      <c r="G54" s="52">
        <v>45498</v>
      </c>
      <c r="H54" s="52">
        <v>45498</v>
      </c>
      <c r="I54" s="61">
        <v>4.8</v>
      </c>
      <c r="J54" s="51">
        <v>300000</v>
      </c>
      <c r="K54" s="56">
        <v>45133</v>
      </c>
      <c r="L54" s="42">
        <v>45199</v>
      </c>
      <c r="M54" s="42">
        <v>45078</v>
      </c>
      <c r="N54" s="57">
        <v>365</v>
      </c>
      <c r="O54" s="57">
        <v>0</v>
      </c>
      <c r="P54" s="57">
        <v>298</v>
      </c>
      <c r="Q54" s="57">
        <v>67</v>
      </c>
      <c r="R54" s="69">
        <v>1116.67</v>
      </c>
      <c r="S54" s="57"/>
      <c r="T54" s="46" t="s">
        <v>39</v>
      </c>
      <c r="U54" s="9"/>
      <c r="V54" s="33"/>
      <c r="W54" s="33"/>
      <c r="X54" s="33"/>
      <c r="Y54" s="33"/>
      <c r="Z54" s="33"/>
      <c r="AA54" s="33"/>
      <c r="AB54" s="33"/>
      <c r="AC54" s="33"/>
      <c r="AD54" s="33"/>
    </row>
    <row r="55" s="34" customFormat="1" ht="25" customHeight="1" spans="1:30">
      <c r="A55" s="7">
        <v>50</v>
      </c>
      <c r="B55" s="50" t="s">
        <v>34</v>
      </c>
      <c r="C55" s="50"/>
      <c r="D55" s="51" t="s">
        <v>108</v>
      </c>
      <c r="E55" s="51" t="s">
        <v>37</v>
      </c>
      <c r="F55" s="52">
        <v>45127</v>
      </c>
      <c r="G55" s="52">
        <v>45491</v>
      </c>
      <c r="H55" s="52">
        <v>45491</v>
      </c>
      <c r="I55" s="61">
        <v>2.55</v>
      </c>
      <c r="J55" s="51">
        <v>500000</v>
      </c>
      <c r="K55" s="56">
        <v>45127</v>
      </c>
      <c r="L55" s="42">
        <v>45199</v>
      </c>
      <c r="M55" s="42">
        <v>45078</v>
      </c>
      <c r="N55" s="57">
        <v>364</v>
      </c>
      <c r="O55" s="57">
        <v>0</v>
      </c>
      <c r="P55" s="57">
        <v>291</v>
      </c>
      <c r="Q55" s="57">
        <v>73</v>
      </c>
      <c r="R55" s="69">
        <v>2027.78</v>
      </c>
      <c r="S55" s="57"/>
      <c r="T55" s="46" t="s">
        <v>61</v>
      </c>
      <c r="U55" s="9"/>
      <c r="V55" s="33"/>
      <c r="W55" s="33"/>
      <c r="X55" s="33"/>
      <c r="Y55" s="33"/>
      <c r="Z55" s="33"/>
      <c r="AA55" s="33"/>
      <c r="AB55" s="33"/>
      <c r="AC55" s="33"/>
      <c r="AD55" s="33"/>
    </row>
    <row r="56" s="34" customFormat="1" ht="25" customHeight="1" spans="1:30">
      <c r="A56" s="7">
        <v>51</v>
      </c>
      <c r="B56" s="50" t="s">
        <v>34</v>
      </c>
      <c r="C56" s="50"/>
      <c r="D56" s="51" t="s">
        <v>109</v>
      </c>
      <c r="E56" s="51" t="s">
        <v>46</v>
      </c>
      <c r="F56" s="52">
        <v>45140</v>
      </c>
      <c r="G56" s="52">
        <v>45490</v>
      </c>
      <c r="H56" s="52">
        <v>45490</v>
      </c>
      <c r="I56" s="61">
        <v>2.55</v>
      </c>
      <c r="J56" s="51">
        <v>300000</v>
      </c>
      <c r="K56" s="56">
        <v>45140</v>
      </c>
      <c r="L56" s="42">
        <v>45199</v>
      </c>
      <c r="M56" s="42">
        <v>45078</v>
      </c>
      <c r="N56" s="57">
        <v>350</v>
      </c>
      <c r="O56" s="57">
        <v>0</v>
      </c>
      <c r="P56" s="57">
        <v>290</v>
      </c>
      <c r="Q56" s="57">
        <v>60</v>
      </c>
      <c r="R56" s="69">
        <v>1000</v>
      </c>
      <c r="S56" s="57"/>
      <c r="T56" s="46" t="s">
        <v>61</v>
      </c>
      <c r="U56" s="9"/>
      <c r="V56" s="33"/>
      <c r="W56" s="33"/>
      <c r="X56" s="33"/>
      <c r="Y56" s="33"/>
      <c r="Z56" s="33"/>
      <c r="AA56" s="33"/>
      <c r="AB56" s="33"/>
      <c r="AC56" s="33"/>
      <c r="AD56" s="33"/>
    </row>
    <row r="57" s="34" customFormat="1" ht="25" customHeight="1" spans="1:30">
      <c r="A57" s="7">
        <v>52</v>
      </c>
      <c r="B57" s="50" t="s">
        <v>34</v>
      </c>
      <c r="C57" s="50"/>
      <c r="D57" s="51" t="s">
        <v>110</v>
      </c>
      <c r="E57" s="51" t="s">
        <v>46</v>
      </c>
      <c r="F57" s="52">
        <v>45135</v>
      </c>
      <c r="G57" s="52">
        <v>45500</v>
      </c>
      <c r="H57" s="52">
        <v>45500</v>
      </c>
      <c r="I57" s="61">
        <v>2.55</v>
      </c>
      <c r="J57" s="51">
        <v>300000</v>
      </c>
      <c r="K57" s="56">
        <v>45135</v>
      </c>
      <c r="L57" s="42">
        <v>45199</v>
      </c>
      <c r="M57" s="42">
        <v>45078</v>
      </c>
      <c r="N57" s="57">
        <v>365</v>
      </c>
      <c r="O57" s="57">
        <v>0</v>
      </c>
      <c r="P57" s="57">
        <v>300</v>
      </c>
      <c r="Q57" s="57">
        <v>65</v>
      </c>
      <c r="R57" s="69">
        <v>1083.33</v>
      </c>
      <c r="S57" s="57"/>
      <c r="T57" s="46" t="s">
        <v>61</v>
      </c>
      <c r="U57" s="9"/>
      <c r="V57" s="33"/>
      <c r="W57" s="33"/>
      <c r="X57" s="33"/>
      <c r="Y57" s="33"/>
      <c r="Z57" s="33"/>
      <c r="AA57" s="33"/>
      <c r="AB57" s="33"/>
      <c r="AC57" s="33"/>
      <c r="AD57" s="33"/>
    </row>
    <row r="58" s="34" customFormat="1" ht="25" customHeight="1" spans="1:30">
      <c r="A58" s="7">
        <v>53</v>
      </c>
      <c r="B58" s="50" t="s">
        <v>34</v>
      </c>
      <c r="C58" s="50"/>
      <c r="D58" s="51" t="s">
        <v>111</v>
      </c>
      <c r="E58" s="51" t="s">
        <v>46</v>
      </c>
      <c r="F58" s="52">
        <v>45134</v>
      </c>
      <c r="G58" s="52">
        <v>45499</v>
      </c>
      <c r="H58" s="52">
        <v>45499</v>
      </c>
      <c r="I58" s="61">
        <v>4.8</v>
      </c>
      <c r="J58" s="51">
        <v>300000</v>
      </c>
      <c r="K58" s="56">
        <v>45134</v>
      </c>
      <c r="L58" s="42">
        <v>45199</v>
      </c>
      <c r="M58" s="42">
        <v>45078</v>
      </c>
      <c r="N58" s="57">
        <v>365</v>
      </c>
      <c r="O58" s="57">
        <v>0</v>
      </c>
      <c r="P58" s="57">
        <v>299</v>
      </c>
      <c r="Q58" s="57">
        <v>66</v>
      </c>
      <c r="R58" s="69">
        <v>1100</v>
      </c>
      <c r="S58" s="57"/>
      <c r="T58" s="46" t="s">
        <v>39</v>
      </c>
      <c r="U58" s="9"/>
      <c r="V58" s="33"/>
      <c r="W58" s="33"/>
      <c r="X58" s="33"/>
      <c r="Y58" s="33"/>
      <c r="Z58" s="33"/>
      <c r="AA58" s="33"/>
      <c r="AB58" s="33"/>
      <c r="AC58" s="33"/>
      <c r="AD58" s="33"/>
    </row>
    <row r="59" s="34" customFormat="1" ht="25" customHeight="1" spans="1:30">
      <c r="A59" s="7">
        <v>54</v>
      </c>
      <c r="B59" s="50" t="s">
        <v>34</v>
      </c>
      <c r="C59" s="50" t="s">
        <v>112</v>
      </c>
      <c r="D59" s="51" t="s">
        <v>113</v>
      </c>
      <c r="E59" s="7" t="s">
        <v>46</v>
      </c>
      <c r="F59" s="52">
        <v>45125</v>
      </c>
      <c r="G59" s="52">
        <v>45490</v>
      </c>
      <c r="H59" s="52">
        <v>45490</v>
      </c>
      <c r="I59" s="51">
        <v>6.1</v>
      </c>
      <c r="J59" s="62">
        <v>150000</v>
      </c>
      <c r="K59" s="52">
        <v>45125</v>
      </c>
      <c r="L59" s="42">
        <f t="shared" ref="L59:L67" si="0">IF(H59*1&lt;45199,H59,45199)</f>
        <v>45199</v>
      </c>
      <c r="M59" s="42">
        <v>45078</v>
      </c>
      <c r="N59" s="57">
        <f t="shared" ref="N59:N67" si="1">H59-F59</f>
        <v>365</v>
      </c>
      <c r="O59" s="57">
        <f t="shared" ref="O59:O67" si="2">IF(F59*1&lt;45078,M59-F59,0)</f>
        <v>0</v>
      </c>
      <c r="P59" s="57">
        <f t="shared" ref="P59:P67" si="3">IF(H59*1&lt;45199,0,N59-O59-Q59)</f>
        <v>290</v>
      </c>
      <c r="Q59" s="57">
        <f t="shared" ref="Q59:Q67" si="4">L59-K59+1</f>
        <v>75</v>
      </c>
      <c r="R59" s="69">
        <v>625</v>
      </c>
      <c r="S59" s="57"/>
      <c r="T59" s="46" t="s">
        <v>39</v>
      </c>
      <c r="U59" s="9"/>
      <c r="V59" s="75"/>
      <c r="W59" s="75"/>
      <c r="X59" s="75"/>
      <c r="Y59" s="75"/>
      <c r="Z59" s="75"/>
      <c r="AA59" s="75"/>
      <c r="AB59" s="75"/>
      <c r="AC59" s="75"/>
      <c r="AD59" s="75"/>
    </row>
    <row r="60" s="34" customFormat="1" ht="25" customHeight="1" spans="1:30">
      <c r="A60" s="7">
        <v>55</v>
      </c>
      <c r="B60" s="50" t="s">
        <v>34</v>
      </c>
      <c r="C60" s="50" t="s">
        <v>114</v>
      </c>
      <c r="D60" s="51" t="s">
        <v>115</v>
      </c>
      <c r="E60" s="7" t="s">
        <v>46</v>
      </c>
      <c r="F60" s="52">
        <v>45132</v>
      </c>
      <c r="G60" s="52">
        <v>45496</v>
      </c>
      <c r="H60" s="52">
        <v>45496</v>
      </c>
      <c r="I60" s="51">
        <v>8.88</v>
      </c>
      <c r="J60" s="62">
        <v>1500000</v>
      </c>
      <c r="K60" s="52">
        <v>45132</v>
      </c>
      <c r="L60" s="42">
        <f t="shared" si="0"/>
        <v>45199</v>
      </c>
      <c r="M60" s="42">
        <v>45078</v>
      </c>
      <c r="N60" s="57">
        <f t="shared" si="1"/>
        <v>364</v>
      </c>
      <c r="O60" s="57">
        <f t="shared" si="2"/>
        <v>0</v>
      </c>
      <c r="P60" s="57">
        <f t="shared" si="3"/>
        <v>296</v>
      </c>
      <c r="Q60" s="57">
        <f t="shared" si="4"/>
        <v>68</v>
      </c>
      <c r="R60" s="69">
        <v>5666.67</v>
      </c>
      <c r="S60" s="57"/>
      <c r="T60" s="46" t="s">
        <v>39</v>
      </c>
      <c r="U60" s="9"/>
      <c r="V60" s="75"/>
      <c r="W60" s="75"/>
      <c r="X60" s="75"/>
      <c r="Y60" s="75"/>
      <c r="Z60" s="75"/>
      <c r="AA60" s="75"/>
      <c r="AB60" s="75"/>
      <c r="AC60" s="75"/>
      <c r="AD60" s="75"/>
    </row>
    <row r="61" s="34" customFormat="1" ht="25" customHeight="1" spans="1:30">
      <c r="A61" s="7">
        <v>56</v>
      </c>
      <c r="B61" s="50" t="s">
        <v>34</v>
      </c>
      <c r="C61" s="50" t="s">
        <v>114</v>
      </c>
      <c r="D61" s="51" t="s">
        <v>116</v>
      </c>
      <c r="E61" s="7" t="s">
        <v>46</v>
      </c>
      <c r="F61" s="52">
        <v>45137</v>
      </c>
      <c r="G61" s="52">
        <v>45499</v>
      </c>
      <c r="H61" s="52">
        <v>45499</v>
      </c>
      <c r="I61" s="51">
        <v>7.2</v>
      </c>
      <c r="J61" s="62">
        <v>300000</v>
      </c>
      <c r="K61" s="52">
        <v>45137</v>
      </c>
      <c r="L61" s="42">
        <f t="shared" si="0"/>
        <v>45199</v>
      </c>
      <c r="M61" s="42">
        <v>45078</v>
      </c>
      <c r="N61" s="57">
        <f t="shared" si="1"/>
        <v>362</v>
      </c>
      <c r="O61" s="57">
        <f t="shared" si="2"/>
        <v>0</v>
      </c>
      <c r="P61" s="57">
        <f t="shared" si="3"/>
        <v>299</v>
      </c>
      <c r="Q61" s="57">
        <f t="shared" si="4"/>
        <v>63</v>
      </c>
      <c r="R61" s="69">
        <v>1050</v>
      </c>
      <c r="S61" s="57"/>
      <c r="T61" s="46" t="s">
        <v>39</v>
      </c>
      <c r="U61" s="9"/>
      <c r="V61" s="75"/>
      <c r="W61" s="75"/>
      <c r="X61" s="75"/>
      <c r="Y61" s="75"/>
      <c r="Z61" s="75"/>
      <c r="AA61" s="75"/>
      <c r="AB61" s="75"/>
      <c r="AC61" s="75"/>
      <c r="AD61" s="75"/>
    </row>
    <row r="62" s="34" customFormat="1" ht="25" customHeight="1" spans="1:30">
      <c r="A62" s="7">
        <v>57</v>
      </c>
      <c r="B62" s="50" t="s">
        <v>34</v>
      </c>
      <c r="C62" s="50" t="s">
        <v>117</v>
      </c>
      <c r="D62" s="51" t="s">
        <v>118</v>
      </c>
      <c r="E62" s="7" t="s">
        <v>37</v>
      </c>
      <c r="F62" s="52">
        <v>45152</v>
      </c>
      <c r="G62" s="52">
        <v>45507</v>
      </c>
      <c r="H62" s="52">
        <v>45507</v>
      </c>
      <c r="I62" s="51">
        <v>7.26</v>
      </c>
      <c r="J62" s="62">
        <v>500000</v>
      </c>
      <c r="K62" s="52">
        <v>45152</v>
      </c>
      <c r="L62" s="42">
        <f t="shared" si="0"/>
        <v>45199</v>
      </c>
      <c r="M62" s="42">
        <v>45078</v>
      </c>
      <c r="N62" s="57">
        <f t="shared" si="1"/>
        <v>355</v>
      </c>
      <c r="O62" s="57">
        <f t="shared" si="2"/>
        <v>0</v>
      </c>
      <c r="P62" s="57">
        <f t="shared" si="3"/>
        <v>307</v>
      </c>
      <c r="Q62" s="57">
        <f t="shared" si="4"/>
        <v>48</v>
      </c>
      <c r="R62" s="69">
        <v>1333.33</v>
      </c>
      <c r="S62" s="57"/>
      <c r="T62" s="46" t="s">
        <v>39</v>
      </c>
      <c r="U62" s="9"/>
      <c r="V62" s="75"/>
      <c r="W62" s="75"/>
      <c r="X62" s="75"/>
      <c r="Y62" s="75"/>
      <c r="Z62" s="75"/>
      <c r="AA62" s="75"/>
      <c r="AB62" s="75"/>
      <c r="AC62" s="75"/>
      <c r="AD62" s="75"/>
    </row>
    <row r="63" s="34" customFormat="1" ht="25" customHeight="1" spans="1:30">
      <c r="A63" s="7">
        <v>58</v>
      </c>
      <c r="B63" s="50" t="s">
        <v>34</v>
      </c>
      <c r="C63" s="50" t="s">
        <v>114</v>
      </c>
      <c r="D63" s="51" t="s">
        <v>119</v>
      </c>
      <c r="E63" s="7" t="s">
        <v>46</v>
      </c>
      <c r="F63" s="52">
        <v>45152</v>
      </c>
      <c r="G63" s="52">
        <v>46219</v>
      </c>
      <c r="H63" s="52">
        <v>46219</v>
      </c>
      <c r="I63" s="51">
        <v>6.9</v>
      </c>
      <c r="J63" s="62">
        <v>3500000</v>
      </c>
      <c r="K63" s="52">
        <v>45152</v>
      </c>
      <c r="L63" s="42">
        <f t="shared" si="0"/>
        <v>45199</v>
      </c>
      <c r="M63" s="42">
        <v>45078</v>
      </c>
      <c r="N63" s="57">
        <f t="shared" si="1"/>
        <v>1067</v>
      </c>
      <c r="O63" s="57">
        <f t="shared" si="2"/>
        <v>0</v>
      </c>
      <c r="P63" s="57">
        <f t="shared" si="3"/>
        <v>1019</v>
      </c>
      <c r="Q63" s="57">
        <f t="shared" si="4"/>
        <v>48</v>
      </c>
      <c r="R63" s="69">
        <v>9333.33</v>
      </c>
      <c r="S63" s="57"/>
      <c r="T63" s="46" t="s">
        <v>39</v>
      </c>
      <c r="U63" s="9"/>
      <c r="V63" s="75"/>
      <c r="W63" s="75"/>
      <c r="X63" s="75"/>
      <c r="Y63" s="75"/>
      <c r="Z63" s="75"/>
      <c r="AA63" s="75"/>
      <c r="AB63" s="75"/>
      <c r="AC63" s="75"/>
      <c r="AD63" s="75"/>
    </row>
    <row r="64" s="34" customFormat="1" ht="25" customHeight="1" spans="1:30">
      <c r="A64" s="7">
        <v>59</v>
      </c>
      <c r="B64" s="50" t="s">
        <v>34</v>
      </c>
      <c r="C64" s="50" t="s">
        <v>120</v>
      </c>
      <c r="D64" s="51" t="s">
        <v>121</v>
      </c>
      <c r="E64" s="7" t="s">
        <v>50</v>
      </c>
      <c r="F64" s="52">
        <v>45153</v>
      </c>
      <c r="G64" s="52">
        <v>45517</v>
      </c>
      <c r="H64" s="52">
        <v>45517</v>
      </c>
      <c r="I64" s="51">
        <v>8.61</v>
      </c>
      <c r="J64" s="62">
        <v>500000</v>
      </c>
      <c r="K64" s="52">
        <v>45153</v>
      </c>
      <c r="L64" s="42">
        <f t="shared" si="0"/>
        <v>45199</v>
      </c>
      <c r="M64" s="42">
        <v>45078</v>
      </c>
      <c r="N64" s="57">
        <f t="shared" si="1"/>
        <v>364</v>
      </c>
      <c r="O64" s="57">
        <f t="shared" si="2"/>
        <v>0</v>
      </c>
      <c r="P64" s="57">
        <f t="shared" si="3"/>
        <v>317</v>
      </c>
      <c r="Q64" s="57">
        <f t="shared" si="4"/>
        <v>47</v>
      </c>
      <c r="R64" s="69">
        <v>1305.56</v>
      </c>
      <c r="S64" s="57"/>
      <c r="T64" s="46" t="s">
        <v>39</v>
      </c>
      <c r="U64" s="9"/>
      <c r="V64" s="75"/>
      <c r="W64" s="75"/>
      <c r="X64" s="75"/>
      <c r="Y64" s="75"/>
      <c r="Z64" s="75"/>
      <c r="AA64" s="75"/>
      <c r="AB64" s="75"/>
      <c r="AC64" s="75"/>
      <c r="AD64" s="75"/>
    </row>
    <row r="65" s="34" customFormat="1" ht="25" customHeight="1" spans="1:30">
      <c r="A65" s="7">
        <v>60</v>
      </c>
      <c r="B65" s="50" t="s">
        <v>34</v>
      </c>
      <c r="C65" s="50" t="s">
        <v>122</v>
      </c>
      <c r="D65" s="51" t="s">
        <v>103</v>
      </c>
      <c r="E65" s="7" t="s">
        <v>50</v>
      </c>
      <c r="F65" s="52">
        <v>45180</v>
      </c>
      <c r="G65" s="52">
        <v>45545</v>
      </c>
      <c r="H65" s="52">
        <v>45545</v>
      </c>
      <c r="I65" s="51">
        <v>6.96</v>
      </c>
      <c r="J65" s="62">
        <v>500000</v>
      </c>
      <c r="K65" s="52">
        <v>45180</v>
      </c>
      <c r="L65" s="42">
        <f t="shared" si="0"/>
        <v>45199</v>
      </c>
      <c r="M65" s="42">
        <v>45078</v>
      </c>
      <c r="N65" s="57">
        <f t="shared" si="1"/>
        <v>365</v>
      </c>
      <c r="O65" s="57">
        <f t="shared" si="2"/>
        <v>0</v>
      </c>
      <c r="P65" s="57">
        <f t="shared" si="3"/>
        <v>345</v>
      </c>
      <c r="Q65" s="57">
        <f t="shared" si="4"/>
        <v>20</v>
      </c>
      <c r="R65" s="69">
        <v>555.56</v>
      </c>
      <c r="S65" s="57"/>
      <c r="T65" s="46" t="s">
        <v>39</v>
      </c>
      <c r="U65" s="9"/>
      <c r="V65" s="75"/>
      <c r="W65" s="75"/>
      <c r="X65" s="75"/>
      <c r="Y65" s="75"/>
      <c r="Z65" s="75"/>
      <c r="AA65" s="75"/>
      <c r="AB65" s="75"/>
      <c r="AC65" s="75"/>
      <c r="AD65" s="75"/>
    </row>
    <row r="66" s="34" customFormat="1" ht="25" customHeight="1" spans="1:30">
      <c r="A66" s="7">
        <v>61</v>
      </c>
      <c r="B66" s="50" t="s">
        <v>34</v>
      </c>
      <c r="C66" s="50" t="s">
        <v>123</v>
      </c>
      <c r="D66" s="51" t="s">
        <v>124</v>
      </c>
      <c r="E66" s="7" t="s">
        <v>46</v>
      </c>
      <c r="F66" s="52">
        <v>45189</v>
      </c>
      <c r="G66" s="52">
        <v>45555</v>
      </c>
      <c r="H66" s="52">
        <v>45555</v>
      </c>
      <c r="I66" s="51">
        <v>7.2</v>
      </c>
      <c r="J66" s="62">
        <v>300000</v>
      </c>
      <c r="K66" s="52">
        <v>45189</v>
      </c>
      <c r="L66" s="42">
        <f t="shared" si="0"/>
        <v>45199</v>
      </c>
      <c r="M66" s="42">
        <v>45078</v>
      </c>
      <c r="N66" s="57">
        <f t="shared" si="1"/>
        <v>366</v>
      </c>
      <c r="O66" s="57">
        <f t="shared" si="2"/>
        <v>0</v>
      </c>
      <c r="P66" s="57">
        <f t="shared" si="3"/>
        <v>355</v>
      </c>
      <c r="Q66" s="57">
        <f t="shared" si="4"/>
        <v>11</v>
      </c>
      <c r="R66" s="69">
        <v>183.33</v>
      </c>
      <c r="S66" s="57"/>
      <c r="T66" s="46" t="s">
        <v>39</v>
      </c>
      <c r="U66" s="9"/>
      <c r="V66" s="75"/>
      <c r="W66" s="75"/>
      <c r="X66" s="75"/>
      <c r="Y66" s="75"/>
      <c r="Z66" s="75"/>
      <c r="AA66" s="75"/>
      <c r="AB66" s="75"/>
      <c r="AC66" s="75"/>
      <c r="AD66" s="75"/>
    </row>
    <row r="67" s="34" customFormat="1" ht="25" customHeight="1" spans="1:30">
      <c r="A67" s="7">
        <v>62</v>
      </c>
      <c r="B67" s="50" t="s">
        <v>34</v>
      </c>
      <c r="C67" s="50" t="s">
        <v>125</v>
      </c>
      <c r="D67" s="51" t="s">
        <v>126</v>
      </c>
      <c r="E67" s="7" t="s">
        <v>50</v>
      </c>
      <c r="F67" s="52">
        <v>45195</v>
      </c>
      <c r="G67" s="52">
        <v>45560</v>
      </c>
      <c r="H67" s="52">
        <v>45560</v>
      </c>
      <c r="I67" s="51">
        <v>2.45</v>
      </c>
      <c r="J67" s="62">
        <v>500000</v>
      </c>
      <c r="K67" s="52">
        <v>45195</v>
      </c>
      <c r="L67" s="42">
        <f t="shared" si="0"/>
        <v>45199</v>
      </c>
      <c r="M67" s="42">
        <v>45078</v>
      </c>
      <c r="N67" s="57">
        <f t="shared" si="1"/>
        <v>365</v>
      </c>
      <c r="O67" s="57">
        <f t="shared" si="2"/>
        <v>0</v>
      </c>
      <c r="P67" s="57">
        <f t="shared" si="3"/>
        <v>360</v>
      </c>
      <c r="Q67" s="57">
        <f t="shared" si="4"/>
        <v>5</v>
      </c>
      <c r="R67" s="69">
        <v>138.89</v>
      </c>
      <c r="S67" s="57"/>
      <c r="T67" s="46" t="s">
        <v>61</v>
      </c>
      <c r="U67" s="9"/>
      <c r="V67" s="75"/>
      <c r="W67" s="75"/>
      <c r="X67" s="75"/>
      <c r="Y67" s="75"/>
      <c r="Z67" s="75"/>
      <c r="AA67" s="75"/>
      <c r="AB67" s="75"/>
      <c r="AC67" s="75"/>
      <c r="AD67" s="75"/>
    </row>
    <row r="68" s="33" customFormat="1" ht="31" customHeight="1" spans="1:21">
      <c r="A68" s="7">
        <v>63</v>
      </c>
      <c r="B68" s="7" t="s">
        <v>127</v>
      </c>
      <c r="C68" s="7"/>
      <c r="D68" s="7" t="s">
        <v>68</v>
      </c>
      <c r="E68" s="50" t="s">
        <v>37</v>
      </c>
      <c r="F68" s="49">
        <v>45106</v>
      </c>
      <c r="G68" s="42" t="s">
        <v>128</v>
      </c>
      <c r="H68" s="42">
        <v>45471</v>
      </c>
      <c r="I68" s="50">
        <v>3.55</v>
      </c>
      <c r="J68" s="50">
        <v>1500000</v>
      </c>
      <c r="K68" s="56">
        <v>45106</v>
      </c>
      <c r="L68" s="42">
        <v>45199</v>
      </c>
      <c r="M68" s="42"/>
      <c r="N68" s="57"/>
      <c r="O68" s="57">
        <v>0</v>
      </c>
      <c r="P68" s="57">
        <v>365</v>
      </c>
      <c r="Q68" s="57">
        <v>94</v>
      </c>
      <c r="R68" s="69">
        <v>7833.33</v>
      </c>
      <c r="S68" s="57" t="s">
        <v>39</v>
      </c>
      <c r="T68" s="46" t="s">
        <v>39</v>
      </c>
      <c r="U68" s="35"/>
    </row>
    <row r="69" s="35" customFormat="1" ht="25" customHeight="1" spans="1:30">
      <c r="A69" s="27"/>
      <c r="B69" s="60" t="s">
        <v>6</v>
      </c>
      <c r="C69" s="60"/>
      <c r="D69" s="60"/>
      <c r="E69" s="47"/>
      <c r="F69" s="48"/>
      <c r="G69" s="48"/>
      <c r="H69" s="48"/>
      <c r="I69" s="47"/>
      <c r="J69" s="60">
        <v>37950000</v>
      </c>
      <c r="K69" s="60"/>
      <c r="L69" s="60"/>
      <c r="M69" s="60"/>
      <c r="N69" s="60">
        <v>16663</v>
      </c>
      <c r="O69" s="60">
        <v>3591</v>
      </c>
      <c r="P69" s="60">
        <v>12349</v>
      </c>
      <c r="Q69" s="60">
        <v>4451</v>
      </c>
      <c r="R69" s="74">
        <f>SUM(R6:R68)</f>
        <v>160427.8</v>
      </c>
      <c r="S69" s="73"/>
      <c r="T69" s="74"/>
      <c r="U69" s="33"/>
      <c r="V69" s="33"/>
      <c r="W69" s="33"/>
      <c r="X69" s="33"/>
      <c r="Y69" s="33"/>
      <c r="Z69" s="33"/>
      <c r="AA69" s="33"/>
      <c r="AB69" s="33"/>
      <c r="AC69" s="33"/>
      <c r="AD69" s="33"/>
    </row>
    <row r="70" customFormat="1" ht="25" customHeight="1" spans="1:20">
      <c r="A70" s="76"/>
      <c r="B70" s="77"/>
      <c r="C70" s="71"/>
      <c r="D70" s="77"/>
      <c r="E70" s="78"/>
      <c r="F70" s="79"/>
      <c r="G70" s="79"/>
      <c r="H70" s="79"/>
      <c r="I70" s="78"/>
      <c r="J70" s="71"/>
      <c r="K70" s="71"/>
      <c r="L70" s="71"/>
      <c r="M70" s="71"/>
      <c r="N70" s="71"/>
      <c r="O70" s="71"/>
      <c r="P70" s="71"/>
      <c r="Q70" s="71"/>
      <c r="R70" s="80"/>
      <c r="S70" s="81"/>
      <c r="T70" s="80"/>
    </row>
  </sheetData>
  <autoFilter ref="A4:S69">
    <sortState ref="A4:S69">
      <sortCondition ref="A4"/>
    </sortState>
    <extLst/>
  </autoFilter>
  <mergeCells count="26">
    <mergeCell ref="A1:B1"/>
    <mergeCell ref="A2:R2"/>
    <mergeCell ref="A3:J3"/>
    <mergeCell ref="K3:R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W4:W5"/>
  </mergeCells>
  <printOptions horizontalCentered="1"/>
  <pageMargins left="0" right="0" top="0.629861111111111" bottom="0.629861111111111" header="0.5" footer="0.5"/>
  <pageSetup paperSize="9" scale="62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workbookViewId="0">
      <selection activeCell="E10" sqref="E10"/>
    </sheetView>
  </sheetViews>
  <sheetFormatPr defaultColWidth="9" defaultRowHeight="13.5"/>
  <cols>
    <col min="1" max="1" width="4.125" customWidth="1"/>
    <col min="2" max="2" width="29" style="13" customWidth="1"/>
    <col min="3" max="3" width="8.5" customWidth="1"/>
    <col min="4" max="5" width="11.5"/>
    <col min="6" max="6" width="7.625" customWidth="1"/>
    <col min="7" max="7" width="5.56666666666667" customWidth="1"/>
    <col min="8" max="8" width="9.175" customWidth="1"/>
    <col min="9" max="9" width="8.48333333333333" customWidth="1"/>
  </cols>
  <sheetData>
    <row r="1" ht="27" customHeight="1" spans="1:1">
      <c r="A1" s="14" t="s">
        <v>129</v>
      </c>
    </row>
    <row r="2" ht="35" customHeight="1" spans="1:9">
      <c r="A2" s="15" t="s">
        <v>130</v>
      </c>
      <c r="B2" s="16"/>
      <c r="C2" s="15"/>
      <c r="D2" s="15"/>
      <c r="E2" s="15"/>
      <c r="F2" s="15"/>
      <c r="G2" s="15"/>
      <c r="H2" s="15"/>
      <c r="I2" s="15"/>
    </row>
    <row r="3" ht="15" customHeight="1" spans="1:9">
      <c r="A3" s="17" t="s">
        <v>131</v>
      </c>
      <c r="B3" s="18"/>
      <c r="C3" s="17"/>
      <c r="D3" s="17"/>
      <c r="E3" s="17"/>
      <c r="F3" s="17"/>
      <c r="G3" s="19" t="s">
        <v>14</v>
      </c>
      <c r="H3" s="19"/>
      <c r="I3" s="19"/>
    </row>
    <row r="4" ht="28" customHeight="1" spans="1:9">
      <c r="A4" s="20" t="s">
        <v>15</v>
      </c>
      <c r="B4" s="21" t="s">
        <v>18</v>
      </c>
      <c r="C4" s="20" t="s">
        <v>19</v>
      </c>
      <c r="D4" s="20" t="s">
        <v>132</v>
      </c>
      <c r="E4" s="20" t="s">
        <v>133</v>
      </c>
      <c r="F4" s="20" t="s">
        <v>23</v>
      </c>
      <c r="G4" s="20" t="s">
        <v>134</v>
      </c>
      <c r="H4" s="20" t="s">
        <v>24</v>
      </c>
      <c r="I4" s="20" t="s">
        <v>135</v>
      </c>
    </row>
    <row r="5" ht="28" customHeight="1" spans="1:9">
      <c r="A5" s="20"/>
      <c r="B5" s="21"/>
      <c r="C5" s="20"/>
      <c r="D5" s="20"/>
      <c r="E5" s="20"/>
      <c r="F5" s="20"/>
      <c r="G5" s="20"/>
      <c r="H5" s="20"/>
      <c r="I5" s="20"/>
    </row>
    <row r="6" s="12" customFormat="1" ht="28" customHeight="1" spans="1:9">
      <c r="A6" s="22">
        <v>1</v>
      </c>
      <c r="B6" s="23" t="s">
        <v>98</v>
      </c>
      <c r="C6" s="24" t="s">
        <v>50</v>
      </c>
      <c r="D6" s="25">
        <v>45086</v>
      </c>
      <c r="E6" s="26">
        <v>45451</v>
      </c>
      <c r="F6" s="24">
        <v>2.65</v>
      </c>
      <c r="G6" s="27">
        <v>0.3</v>
      </c>
      <c r="H6" s="27">
        <v>500000</v>
      </c>
      <c r="I6" s="27">
        <v>1200</v>
      </c>
    </row>
    <row r="7" s="12" customFormat="1" ht="28" customHeight="1" spans="1:9">
      <c r="A7" s="22">
        <v>2</v>
      </c>
      <c r="B7" s="23" t="s">
        <v>99</v>
      </c>
      <c r="C7" s="24" t="s">
        <v>50</v>
      </c>
      <c r="D7" s="25">
        <v>45093</v>
      </c>
      <c r="E7" s="26">
        <v>45458</v>
      </c>
      <c r="F7" s="24">
        <v>7.2</v>
      </c>
      <c r="G7" s="27">
        <v>0.3</v>
      </c>
      <c r="H7" s="27">
        <v>300000</v>
      </c>
      <c r="I7" s="27">
        <v>720</v>
      </c>
    </row>
    <row r="8" s="12" customFormat="1" ht="28" customHeight="1" spans="1:9">
      <c r="A8" s="22">
        <v>3</v>
      </c>
      <c r="B8" s="23" t="s">
        <v>42</v>
      </c>
      <c r="C8" s="24" t="s">
        <v>37</v>
      </c>
      <c r="D8" s="25">
        <v>45102</v>
      </c>
      <c r="E8" s="26">
        <v>45467</v>
      </c>
      <c r="F8" s="24">
        <v>5.5</v>
      </c>
      <c r="G8" s="27">
        <v>0.2</v>
      </c>
      <c r="H8" s="27">
        <v>500000</v>
      </c>
      <c r="I8" s="27">
        <v>1000</v>
      </c>
    </row>
    <row r="9" s="12" customFormat="1" ht="28" customHeight="1" spans="1:9">
      <c r="A9" s="22">
        <v>4</v>
      </c>
      <c r="B9" s="23" t="s">
        <v>88</v>
      </c>
      <c r="C9" s="24" t="s">
        <v>46</v>
      </c>
      <c r="D9" s="25">
        <v>45103</v>
      </c>
      <c r="E9" s="26">
        <v>45468</v>
      </c>
      <c r="F9" s="24">
        <v>2.55</v>
      </c>
      <c r="G9" s="27">
        <v>0.5</v>
      </c>
      <c r="H9" s="27">
        <v>150000</v>
      </c>
      <c r="I9" s="27">
        <v>525</v>
      </c>
    </row>
    <row r="10" s="12" customFormat="1" ht="28" customHeight="1" spans="1:9">
      <c r="A10" s="22">
        <v>5</v>
      </c>
      <c r="B10" s="23" t="s">
        <v>89</v>
      </c>
      <c r="C10" s="24" t="s">
        <v>46</v>
      </c>
      <c r="D10" s="25">
        <v>45103</v>
      </c>
      <c r="E10" s="26">
        <v>45468</v>
      </c>
      <c r="F10" s="24">
        <v>2.55</v>
      </c>
      <c r="G10" s="27">
        <v>0.5</v>
      </c>
      <c r="H10" s="27">
        <v>100000</v>
      </c>
      <c r="I10" s="27">
        <v>350</v>
      </c>
    </row>
    <row r="11" s="12" customFormat="1" ht="28" customHeight="1" spans="1:9">
      <c r="A11" s="22">
        <v>6</v>
      </c>
      <c r="B11" s="23" t="s">
        <v>71</v>
      </c>
      <c r="C11" s="24" t="s">
        <v>46</v>
      </c>
      <c r="D11" s="25">
        <v>45117</v>
      </c>
      <c r="E11" s="26">
        <v>45482</v>
      </c>
      <c r="F11" s="24">
        <v>5.2</v>
      </c>
      <c r="G11" s="27">
        <v>0.5</v>
      </c>
      <c r="H11" s="27">
        <v>500000</v>
      </c>
      <c r="I11" s="27">
        <v>1750</v>
      </c>
    </row>
    <row r="12" s="12" customFormat="1" ht="28" customHeight="1" spans="1:9">
      <c r="A12" s="22">
        <v>7</v>
      </c>
      <c r="B12" s="23" t="s">
        <v>100</v>
      </c>
      <c r="C12" s="24" t="s">
        <v>46</v>
      </c>
      <c r="D12" s="25">
        <v>45119</v>
      </c>
      <c r="E12" s="26">
        <v>45484</v>
      </c>
      <c r="F12" s="24">
        <v>6.96</v>
      </c>
      <c r="G12" s="27">
        <v>0.5</v>
      </c>
      <c r="H12" s="27">
        <v>300000</v>
      </c>
      <c r="I12" s="27">
        <v>1050</v>
      </c>
    </row>
    <row r="13" s="12" customFormat="1" ht="28" customHeight="1" spans="1:9">
      <c r="A13" s="22">
        <v>8</v>
      </c>
      <c r="B13" s="23" t="s">
        <v>101</v>
      </c>
      <c r="C13" s="24" t="s">
        <v>37</v>
      </c>
      <c r="D13" s="25">
        <v>45120</v>
      </c>
      <c r="E13" s="26">
        <v>45485</v>
      </c>
      <c r="F13" s="24">
        <v>4.55</v>
      </c>
      <c r="G13" s="27">
        <v>0.2</v>
      </c>
      <c r="H13" s="27">
        <v>2000000</v>
      </c>
      <c r="I13" s="27">
        <v>4000</v>
      </c>
    </row>
    <row r="14" s="12" customFormat="1" ht="28" customHeight="1" spans="1:9">
      <c r="A14" s="22">
        <v>9</v>
      </c>
      <c r="B14" s="23" t="s">
        <v>102</v>
      </c>
      <c r="C14" s="24" t="s">
        <v>50</v>
      </c>
      <c r="D14" s="25">
        <v>45127</v>
      </c>
      <c r="E14" s="26">
        <v>45492</v>
      </c>
      <c r="F14" s="24">
        <v>4.8</v>
      </c>
      <c r="G14" s="27">
        <v>0.3</v>
      </c>
      <c r="H14" s="27">
        <v>500000</v>
      </c>
      <c r="I14" s="27">
        <v>1200</v>
      </c>
    </row>
    <row r="15" s="12" customFormat="1" ht="28" customHeight="1" spans="1:9">
      <c r="A15" s="22">
        <v>10</v>
      </c>
      <c r="B15" s="23" t="s">
        <v>103</v>
      </c>
      <c r="C15" s="24" t="s">
        <v>50</v>
      </c>
      <c r="D15" s="25">
        <v>45137</v>
      </c>
      <c r="E15" s="26">
        <v>45502</v>
      </c>
      <c r="F15" s="24">
        <v>2.55</v>
      </c>
      <c r="G15" s="27">
        <v>0.3</v>
      </c>
      <c r="H15" s="27">
        <v>1000000</v>
      </c>
      <c r="I15" s="27">
        <v>2400</v>
      </c>
    </row>
    <row r="16" s="12" customFormat="1" ht="28" customHeight="1" spans="1:9">
      <c r="A16" s="22">
        <v>11</v>
      </c>
      <c r="B16" s="23" t="s">
        <v>56</v>
      </c>
      <c r="C16" s="24" t="s">
        <v>37</v>
      </c>
      <c r="D16" s="25">
        <v>45142</v>
      </c>
      <c r="E16" s="26">
        <v>45507</v>
      </c>
      <c r="F16" s="24">
        <v>7.2</v>
      </c>
      <c r="G16" s="27">
        <v>0.2</v>
      </c>
      <c r="H16" s="27">
        <v>300000</v>
      </c>
      <c r="I16" s="27">
        <v>600</v>
      </c>
    </row>
    <row r="17" s="12" customFormat="1" ht="28" customHeight="1" spans="1:9">
      <c r="A17" s="22">
        <v>12</v>
      </c>
      <c r="B17" s="23" t="s">
        <v>67</v>
      </c>
      <c r="C17" s="24" t="s">
        <v>37</v>
      </c>
      <c r="D17" s="25">
        <v>45156</v>
      </c>
      <c r="E17" s="26">
        <v>45520</v>
      </c>
      <c r="F17" s="24">
        <v>5.2</v>
      </c>
      <c r="G17" s="27">
        <v>0.2</v>
      </c>
      <c r="H17" s="27">
        <v>200000</v>
      </c>
      <c r="I17" s="27">
        <v>400</v>
      </c>
    </row>
    <row r="18" s="12" customFormat="1" ht="28" customHeight="1" spans="1:9">
      <c r="A18" s="22">
        <v>13</v>
      </c>
      <c r="B18" s="23" t="s">
        <v>94</v>
      </c>
      <c r="C18" s="24" t="s">
        <v>37</v>
      </c>
      <c r="D18" s="25">
        <v>45160</v>
      </c>
      <c r="E18" s="26">
        <v>45518</v>
      </c>
      <c r="F18" s="24">
        <v>2.55</v>
      </c>
      <c r="G18" s="27">
        <v>0.2</v>
      </c>
      <c r="H18" s="27">
        <v>300000</v>
      </c>
      <c r="I18" s="27">
        <v>600</v>
      </c>
    </row>
    <row r="19" s="12" customFormat="1" ht="28" customHeight="1" spans="1:9">
      <c r="A19" s="22">
        <v>14</v>
      </c>
      <c r="B19" s="23" t="s">
        <v>36</v>
      </c>
      <c r="C19" s="24" t="s">
        <v>37</v>
      </c>
      <c r="D19" s="25">
        <v>45166</v>
      </c>
      <c r="E19" s="26">
        <v>45531</v>
      </c>
      <c r="F19" s="24">
        <v>5.2</v>
      </c>
      <c r="G19" s="27">
        <v>0.2</v>
      </c>
      <c r="H19" s="27">
        <v>300000</v>
      </c>
      <c r="I19" s="27">
        <v>600</v>
      </c>
    </row>
    <row r="20" ht="28" customHeight="1" spans="1:9">
      <c r="A20" s="22"/>
      <c r="B20" s="28" t="s">
        <v>6</v>
      </c>
      <c r="C20" s="29"/>
      <c r="D20" s="30"/>
      <c r="E20" s="29"/>
      <c r="F20" s="29"/>
      <c r="G20" s="29"/>
      <c r="H20" s="29">
        <f>SUM(H6:H19)</f>
        <v>6950000</v>
      </c>
      <c r="I20" s="29">
        <f>SUM(I6:I19)</f>
        <v>16395</v>
      </c>
    </row>
    <row r="21" customFormat="1" spans="1:2">
      <c r="A21" s="17" t="s">
        <v>136</v>
      </c>
      <c r="B21" s="13"/>
    </row>
    <row r="22" customFormat="1" spans="1:8">
      <c r="A22" s="17" t="s">
        <v>137</v>
      </c>
      <c r="B22" s="13"/>
      <c r="C22" t="s">
        <v>9</v>
      </c>
      <c r="H22" t="s">
        <v>138</v>
      </c>
    </row>
    <row r="23" customFormat="1" spans="1:2">
      <c r="A23" s="17" t="s">
        <v>136</v>
      </c>
      <c r="B23" s="13"/>
    </row>
    <row r="24" customFormat="1" spans="1:2">
      <c r="A24" s="31"/>
      <c r="B24" s="13" t="s">
        <v>139</v>
      </c>
    </row>
  </sheetData>
  <mergeCells count="12">
    <mergeCell ref="A2:I2"/>
    <mergeCell ref="A3:F3"/>
    <mergeCell ref="G3:I3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56944444444444" right="0.0784722222222222" top="1" bottom="1" header="0.5" footer="0.5"/>
  <pageSetup paperSize="9" scale="74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tabSelected="1" zoomScale="88" zoomScaleNormal="88" workbookViewId="0">
      <selection activeCell="R6" sqref="R6"/>
    </sheetView>
  </sheetViews>
  <sheetFormatPr defaultColWidth="9" defaultRowHeight="13.5"/>
  <cols>
    <col min="1" max="1" width="5.25833333333333" style="1" customWidth="1"/>
    <col min="2" max="2" width="23.425" style="1" customWidth="1"/>
    <col min="3" max="3" width="18.3666666666667" style="1" customWidth="1"/>
    <col min="4" max="4" width="5.25833333333333" style="1" customWidth="1"/>
    <col min="5" max="5" width="5.825" style="1" customWidth="1"/>
    <col min="6" max="6" width="25.8083333333333" style="1" customWidth="1"/>
    <col min="7" max="7" width="9" style="1"/>
    <col min="8" max="8" width="4.96666666666667" style="1" customWidth="1"/>
    <col min="9" max="9" width="9.375" style="1"/>
    <col min="10" max="10" width="7" style="1" customWidth="1"/>
    <col min="11" max="11" width="8.65833333333333" style="1" customWidth="1"/>
    <col min="12" max="12" width="9" style="1"/>
    <col min="13" max="13" width="11" style="1" customWidth="1"/>
    <col min="14" max="14" width="11.75" style="1" customWidth="1"/>
    <col min="15" max="15" width="9.36666666666667" style="1" customWidth="1"/>
    <col min="16" max="16384" width="9" style="1"/>
  </cols>
  <sheetData>
    <row r="1" s="1" customFormat="1" ht="20.25" customHeight="1" spans="1:15">
      <c r="A1" s="2" t="s">
        <v>140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21" customHeight="1" spans="1: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="1" customFormat="1" ht="45" customHeight="1" spans="1:15">
      <c r="A3" s="4" t="s">
        <v>141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="1" customFormat="1" ht="23" customHeight="1" spans="1:15">
      <c r="A4" s="5" t="s">
        <v>142</v>
      </c>
      <c r="B4" s="5"/>
      <c r="C4" s="5"/>
      <c r="D4" s="5"/>
      <c r="E4" s="5"/>
      <c r="F4" s="5"/>
      <c r="G4" s="5"/>
      <c r="H4" s="5"/>
      <c r="I4" s="5"/>
      <c r="J4" s="5"/>
      <c r="K4" s="5"/>
      <c r="L4" s="5" t="s">
        <v>143</v>
      </c>
      <c r="M4" s="5"/>
      <c r="N4" s="5"/>
      <c r="O4" s="5"/>
    </row>
    <row r="5" s="1" customFormat="1" ht="45" customHeight="1" spans="1:15">
      <c r="A5" s="6" t="s">
        <v>15</v>
      </c>
      <c r="B5" s="6" t="s">
        <v>144</v>
      </c>
      <c r="C5" s="6" t="s">
        <v>145</v>
      </c>
      <c r="D5" s="6" t="s">
        <v>146</v>
      </c>
      <c r="E5" s="6" t="s">
        <v>147</v>
      </c>
      <c r="F5" s="6" t="s">
        <v>148</v>
      </c>
      <c r="G5" s="6" t="s">
        <v>149</v>
      </c>
      <c r="H5" s="6" t="s">
        <v>150</v>
      </c>
      <c r="I5" s="6" t="s">
        <v>151</v>
      </c>
      <c r="J5" s="6" t="s">
        <v>152</v>
      </c>
      <c r="K5" s="6" t="s">
        <v>153</v>
      </c>
      <c r="L5" s="6" t="s">
        <v>154</v>
      </c>
      <c r="M5" s="6" t="s">
        <v>155</v>
      </c>
      <c r="N5" s="6" t="s">
        <v>156</v>
      </c>
      <c r="O5" s="6" t="s">
        <v>157</v>
      </c>
    </row>
    <row r="6" s="1" customFormat="1" ht="55" customHeight="1" spans="1:15">
      <c r="A6" s="7">
        <v>1</v>
      </c>
      <c r="B6" s="7" t="s">
        <v>158</v>
      </c>
      <c r="C6" s="7" t="s">
        <v>159</v>
      </c>
      <c r="D6" s="7" t="s">
        <v>160</v>
      </c>
      <c r="E6" s="7" t="s">
        <v>161</v>
      </c>
      <c r="F6" s="7" t="s">
        <v>162</v>
      </c>
      <c r="G6" s="7">
        <v>300000</v>
      </c>
      <c r="H6" s="7">
        <v>40</v>
      </c>
      <c r="I6" s="7">
        <v>12000000</v>
      </c>
      <c r="J6" s="11">
        <v>0.05</v>
      </c>
      <c r="K6" s="7">
        <v>600000</v>
      </c>
      <c r="L6" s="7">
        <v>300000</v>
      </c>
      <c r="M6" s="7">
        <v>150000</v>
      </c>
      <c r="N6" s="7">
        <v>150000</v>
      </c>
      <c r="O6" s="7">
        <v>50000</v>
      </c>
    </row>
    <row r="7" s="1" customFormat="1" ht="30" customHeight="1" spans="1:15">
      <c r="A7" s="7" t="s">
        <v>6</v>
      </c>
      <c r="B7" s="7"/>
      <c r="C7" s="7"/>
      <c r="D7" s="7"/>
      <c r="E7" s="7"/>
      <c r="F7" s="7"/>
      <c r="G7" s="7">
        <v>300000</v>
      </c>
      <c r="H7" s="7">
        <v>40</v>
      </c>
      <c r="I7" s="7">
        <v>12000000</v>
      </c>
      <c r="J7" s="11"/>
      <c r="K7" s="7">
        <v>600000</v>
      </c>
      <c r="L7" s="7">
        <v>300000</v>
      </c>
      <c r="M7" s="7">
        <v>150000</v>
      </c>
      <c r="N7" s="7">
        <v>150000</v>
      </c>
      <c r="O7" s="7">
        <v>50000</v>
      </c>
    </row>
    <row r="8" s="1" customFormat="1" ht="30" customHeight="1" spans="1:15">
      <c r="A8" s="7" t="s">
        <v>33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="1" customFormat="1" ht="37" customHeight="1" spans="1:15">
      <c r="A9" s="8" t="s">
        <v>163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="1" customFormat="1" ht="40" customHeight="1" spans="1:15">
      <c r="A10" s="9" t="s">
        <v>139</v>
      </c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</sheetData>
  <mergeCells count="9">
    <mergeCell ref="A1:O1"/>
    <mergeCell ref="A2:O2"/>
    <mergeCell ref="A3:O3"/>
    <mergeCell ref="A4:C4"/>
    <mergeCell ref="L4:O4"/>
    <mergeCell ref="A7:F7"/>
    <mergeCell ref="B8:O8"/>
    <mergeCell ref="A9:O9"/>
    <mergeCell ref="A10:B10"/>
  </mergeCells>
  <printOptions horizontalCentered="1"/>
  <pageMargins left="0" right="0" top="1" bottom="1" header="0.5" footer="0.5"/>
  <pageSetup paperSize="9" scale="9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合计</vt:lpstr>
      <vt:lpstr>贴息</vt:lpstr>
      <vt:lpstr>担保</vt:lpstr>
      <vt:lpstr>保费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是否</cp:lastModifiedBy>
  <dcterms:created xsi:type="dcterms:W3CDTF">2022-10-08T09:28:00Z</dcterms:created>
  <dcterms:modified xsi:type="dcterms:W3CDTF">2023-11-01T08:29:09Z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423BE03822CD4689B77E5A3867CEB9A3_13</vt:lpwstr>
  </property>
  <property fmtid="{D5CDD505-2E9C-101B-9397-08002B2CF9AE}" pid="3" name="KSOProductBuildVer">
    <vt:lpwstr>2052-12.1.0.15712</vt:lpwstr>
  </property>
</Properties>
</file>