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680"/>
  </bookViews>
  <sheets>
    <sheet name="全县" sheetId="1" r:id="rId1"/>
  </sheets>
  <calcPr calcId="144525" concurrentCalc="0"/>
</workbook>
</file>

<file path=xl/sharedStrings.xml><?xml version="1.0" encoding="utf-8"?>
<sst xmlns="http://schemas.openxmlformats.org/spreadsheetml/2006/main" count="130" uniqueCount="104">
  <si>
    <t>2022年全县造林绿化目标任务责任清单</t>
  </si>
  <si>
    <t>单位：亩</t>
  </si>
  <si>
    <t>单位</t>
  </si>
  <si>
    <t>总任务</t>
  </si>
  <si>
    <t>植树造林</t>
  </si>
  <si>
    <t>森林抚育</t>
  </si>
  <si>
    <t>低质低效林和疏林地改造</t>
  </si>
  <si>
    <t>封山
育林</t>
  </si>
  <si>
    <t>责任单位</t>
  </si>
  <si>
    <t>责任人</t>
  </si>
  <si>
    <t>完成   时限</t>
  </si>
  <si>
    <t>合计</t>
  </si>
  <si>
    <t>重点区位森林质量精准提升</t>
  </si>
  <si>
    <t>名特优经济林（木本油料
示范基地）</t>
  </si>
  <si>
    <t>其它造林更新</t>
  </si>
  <si>
    <t>计</t>
  </si>
  <si>
    <t>松林择(间)伐改造提升</t>
  </si>
  <si>
    <t>割灌除草、补植修枝</t>
  </si>
  <si>
    <t>其他</t>
  </si>
  <si>
    <t>补植改造</t>
  </si>
  <si>
    <t>抚育改造</t>
  </si>
  <si>
    <t>封育改造</t>
  </si>
  <si>
    <t>更替改造</t>
  </si>
  <si>
    <t>综合改造</t>
  </si>
  <si>
    <t>其中松林改造提升</t>
  </si>
  <si>
    <t>绿色通道</t>
  </si>
  <si>
    <t>江河流域重点区位</t>
  </si>
  <si>
    <t>城乡一重山绿化</t>
  </si>
  <si>
    <t>村庄绿化</t>
  </si>
  <si>
    <t>皆伐</t>
  </si>
  <si>
    <t>带状采伐</t>
  </si>
  <si>
    <t>新造</t>
  </si>
  <si>
    <t>改造</t>
  </si>
  <si>
    <t xml:space="preserve">小计 </t>
  </si>
  <si>
    <t>其中
与其他项目重叠的</t>
  </si>
  <si>
    <t>小计</t>
  </si>
  <si>
    <t>其中
珍贵用材树种造林</t>
  </si>
  <si>
    <t>永泰县</t>
  </si>
  <si>
    <t>永泰县政府</t>
  </si>
  <si>
    <t>陈金友</t>
  </si>
  <si>
    <t>①植树造林3月30日前； ②森林抚育10月30日前； ③封山育林10月30日前。</t>
  </si>
  <si>
    <t>塘前乡</t>
  </si>
  <si>
    <t>塘前乡政府</t>
  </si>
  <si>
    <t>陈  辉</t>
  </si>
  <si>
    <t>葛岭镇</t>
  </si>
  <si>
    <t>葛岭镇政府</t>
  </si>
  <si>
    <t>林  秋</t>
  </si>
  <si>
    <t>城峰镇</t>
  </si>
  <si>
    <t>城峰镇政府</t>
  </si>
  <si>
    <t>郭  永</t>
  </si>
  <si>
    <t>樟城镇</t>
  </si>
  <si>
    <t>樟城镇政府</t>
  </si>
  <si>
    <t>郑晓斌</t>
  </si>
  <si>
    <t>清凉镇</t>
  </si>
  <si>
    <t>清凉镇政府</t>
  </si>
  <si>
    <t>叶兴松</t>
  </si>
  <si>
    <t>富泉乡</t>
  </si>
  <si>
    <t>富泉乡政府</t>
  </si>
  <si>
    <t>邱榕森</t>
  </si>
  <si>
    <t>岭路乡</t>
  </si>
  <si>
    <t>岭路乡政府</t>
  </si>
  <si>
    <t>许燕颖</t>
  </si>
  <si>
    <t>赤锡乡</t>
  </si>
  <si>
    <t>赤锡乡政府</t>
  </si>
  <si>
    <t>凌爱松</t>
  </si>
  <si>
    <t>梧桐镇</t>
  </si>
  <si>
    <t>梧桐镇政府</t>
  </si>
  <si>
    <t>林昌栋</t>
  </si>
  <si>
    <t>嵩口镇</t>
  </si>
  <si>
    <t>嵩口镇政府</t>
  </si>
  <si>
    <t>余仰东</t>
  </si>
  <si>
    <t>洑口乡</t>
  </si>
  <si>
    <t>洑口乡政府</t>
  </si>
  <si>
    <t>吴宇坚</t>
  </si>
  <si>
    <t>盖洋乡</t>
  </si>
  <si>
    <t>盖洋乡政府</t>
  </si>
  <si>
    <t>杨  赟</t>
  </si>
  <si>
    <t>长庆镇</t>
  </si>
  <si>
    <t>长庆镇政府</t>
  </si>
  <si>
    <t>叶知津</t>
  </si>
  <si>
    <t>东洋乡</t>
  </si>
  <si>
    <t>东洋乡政府</t>
  </si>
  <si>
    <t>鄢仁镖</t>
  </si>
  <si>
    <t>霞拔乡</t>
  </si>
  <si>
    <t>霞拔乡政府</t>
  </si>
  <si>
    <t>林  官</t>
  </si>
  <si>
    <t>同安镇</t>
  </si>
  <si>
    <t>同安镇政府</t>
  </si>
  <si>
    <t>范  文</t>
  </si>
  <si>
    <t>大洋镇</t>
  </si>
  <si>
    <t>大洋镇政府</t>
  </si>
  <si>
    <t>叶祖玲</t>
  </si>
  <si>
    <t>盘谷乡</t>
  </si>
  <si>
    <t>盘谷乡政府</t>
  </si>
  <si>
    <t>林在扬</t>
  </si>
  <si>
    <t>红星乡</t>
  </si>
  <si>
    <t>红星乡政府</t>
  </si>
  <si>
    <t>杨忠泰</t>
  </si>
  <si>
    <t>白云乡</t>
  </si>
  <si>
    <t>白云乡政府</t>
  </si>
  <si>
    <t>叶新坦</t>
  </si>
  <si>
    <t>丹云乡</t>
  </si>
  <si>
    <t>丹云乡政府</t>
  </si>
  <si>
    <t>陈齐慧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</si>
</sst>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43" formatCode="_ * #,##0.00_ ;_ * \-#,##0.00_ ;_ 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9"/>
      <color rgb="FFFF0000"/>
      <name val="宋体"/>
      <charset val="134"/>
    </font>
    <font>
      <sz val="12"/>
      <color rgb="FF0070C0"/>
      <name val="宋体"/>
      <charset val="134"/>
    </font>
    <font>
      <sz val="12"/>
      <color rgb="FFC00000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0" fontId="0" fillId="0" borderId="0">
      <alignment vertical="center"/>
    </xf>
    <xf numFmtId="0" fontId="21" fillId="0" borderId="0"/>
    <xf numFmtId="0" fontId="8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16" borderId="14" applyNumberFormat="false" applyAlignment="false" applyProtection="false">
      <alignment vertical="center"/>
    </xf>
    <xf numFmtId="0" fontId="13" fillId="11" borderId="11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0" fillId="14" borderId="12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6" fillId="16" borderId="8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8">
    <xf numFmtId="0" fontId="0" fillId="0" borderId="0" xfId="0" applyFont="true"/>
    <xf numFmtId="0" fontId="0" fillId="0" borderId="0" xfId="0" applyFont="true" applyFill="true" applyAlignment="true"/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/>
    <xf numFmtId="0" fontId="4" fillId="0" borderId="0" xfId="0" applyNumberFormat="true" applyFont="true" applyFill="true" applyAlignment="true">
      <alignment horizontal="center" vertical="center"/>
    </xf>
    <xf numFmtId="0" fontId="5" fillId="0" borderId="0" xfId="0" applyNumberFormat="true" applyFont="true" applyFill="true" applyAlignment="true">
      <alignment horizontal="right" vertical="center"/>
    </xf>
    <xf numFmtId="0" fontId="6" fillId="0" borderId="0" xfId="0" applyNumberFormat="true" applyFont="true" applyFill="true" applyAlignment="true">
      <alignment horizontal="right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horizontal="center" vertical="center" wrapText="true"/>
    </xf>
    <xf numFmtId="0" fontId="5" fillId="0" borderId="6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Fill="true" applyBorder="true" applyAlignment="true">
      <alignment vertical="center" wrapTex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5" fillId="0" borderId="0" xfId="0" applyNumberFormat="true" applyFont="true" applyFill="true" applyAlignment="true">
      <alignment horizontal="center" vertical="center" shrinkToFit="true"/>
    </xf>
    <xf numFmtId="0" fontId="6" fillId="0" borderId="0" xfId="0" applyNumberFormat="true" applyFont="true" applyFill="true" applyAlignment="true">
      <alignment horizontal="center" vertical="center" shrinkToFit="true"/>
    </xf>
    <xf numFmtId="0" fontId="5" fillId="0" borderId="2" xfId="0" applyNumberFormat="true" applyFont="true" applyFill="true" applyBorder="true" applyAlignment="true">
      <alignment vertical="center" wrapText="true"/>
    </xf>
    <xf numFmtId="0" fontId="5" fillId="0" borderId="7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1" applyNumberFormat="true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</cellXfs>
  <cellStyles count="51">
    <cellStyle name="常规" xfId="0" builtinId="0"/>
    <cellStyle name="常规 2" xfId="1"/>
    <cellStyle name="_ET_STYLE_NoName_00_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0"/>
  <sheetViews>
    <sheetView tabSelected="1" view="pageBreakPreview" zoomScaleNormal="100" zoomScaleSheetLayoutView="100" topLeftCell="A5" workbookViewId="0">
      <selection activeCell="V21" sqref="V21"/>
    </sheetView>
  </sheetViews>
  <sheetFormatPr defaultColWidth="9" defaultRowHeight="15.75"/>
  <cols>
    <col min="1" max="1" width="6.375" style="1" customWidth="true"/>
    <col min="2" max="2" width="5.95833333333333" style="1" customWidth="true"/>
    <col min="3" max="3" width="6.44166666666667" style="3" customWidth="true"/>
    <col min="4" max="4" width="5.46666666666667" style="1" customWidth="true"/>
    <col min="5" max="5" width="4.99166666666667" style="1" customWidth="true"/>
    <col min="6" max="6" width="5.19166666666667" style="1" customWidth="true"/>
    <col min="7" max="7" width="4.60833333333333" style="1" customWidth="true"/>
    <col min="8" max="10" width="4.51666666666667" style="1" customWidth="true"/>
    <col min="11" max="12" width="4.70833333333333" style="4" customWidth="true"/>
    <col min="13" max="13" width="4.325" style="1" customWidth="true"/>
    <col min="14" max="14" width="4.51666666666667" style="1" customWidth="true"/>
    <col min="15" max="15" width="4" style="1" customWidth="true"/>
    <col min="16" max="16" width="3.875" style="1" customWidth="true"/>
    <col min="17" max="18" width="0.375" style="1" hidden="true" customWidth="true"/>
    <col min="19" max="19" width="4.61666666666667" style="1" hidden="true" customWidth="true"/>
    <col min="20" max="20" width="4.25" style="1" customWidth="true"/>
    <col min="21" max="22" width="4.125" style="1" customWidth="true"/>
    <col min="23" max="23" width="6.125" style="4" customWidth="true"/>
    <col min="24" max="24" width="5" style="4" customWidth="true"/>
    <col min="25" max="25" width="5.625" style="1" customWidth="true"/>
    <col min="26" max="27" width="5.125" style="1" customWidth="true"/>
    <col min="28" max="28" width="5" style="3" customWidth="true"/>
    <col min="29" max="29" width="5.25" style="1" customWidth="true"/>
    <col min="30" max="39" width="4.31666666666667" style="1" customWidth="true"/>
    <col min="40" max="40" width="5.19166666666667" style="3" customWidth="true"/>
    <col min="41" max="41" width="10.625" style="3" customWidth="true"/>
    <col min="42" max="42" width="7.5" style="3" customWidth="true"/>
    <col min="43" max="43" width="6.375" style="1" customWidth="true"/>
    <col min="44" max="16384" width="9" style="1"/>
  </cols>
  <sheetData>
    <row r="1" s="1" customFormat="true" ht="24" spans="1:4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="1" customFormat="true" ht="27" customHeight="true" spans="1:43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="1" customFormat="true" ht="21" customHeight="true" spans="1:43">
      <c r="A3" s="8" t="s">
        <v>2</v>
      </c>
      <c r="B3" s="9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 t="s">
        <v>5</v>
      </c>
      <c r="Z3" s="8"/>
      <c r="AA3" s="8"/>
      <c r="AB3" s="8"/>
      <c r="AC3" s="8" t="s">
        <v>6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 t="s">
        <v>7</v>
      </c>
      <c r="AO3" s="9" t="s">
        <v>8</v>
      </c>
      <c r="AP3" s="9" t="s">
        <v>9</v>
      </c>
      <c r="AQ3" s="24" t="s">
        <v>10</v>
      </c>
    </row>
    <row r="4" s="1" customFormat="true" ht="26" customHeight="true" spans="1:43">
      <c r="A4" s="8"/>
      <c r="B4" s="9"/>
      <c r="C4" s="10" t="s">
        <v>11</v>
      </c>
      <c r="D4" s="11"/>
      <c r="E4" s="11"/>
      <c r="F4" s="11"/>
      <c r="G4" s="11"/>
      <c r="H4" s="11"/>
      <c r="I4" s="11"/>
      <c r="J4" s="8" t="s">
        <v>12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12" t="s">
        <v>13</v>
      </c>
      <c r="X4" s="12" t="s">
        <v>14</v>
      </c>
      <c r="Y4" s="9" t="s">
        <v>15</v>
      </c>
      <c r="Z4" s="12" t="s">
        <v>16</v>
      </c>
      <c r="AA4" s="12" t="s">
        <v>17</v>
      </c>
      <c r="AB4" s="12" t="s">
        <v>18</v>
      </c>
      <c r="AC4" s="8" t="s">
        <v>15</v>
      </c>
      <c r="AD4" s="8" t="s">
        <v>19</v>
      </c>
      <c r="AE4" s="8"/>
      <c r="AF4" s="8" t="s">
        <v>20</v>
      </c>
      <c r="AG4" s="8"/>
      <c r="AH4" s="8" t="s">
        <v>21</v>
      </c>
      <c r="AI4" s="8"/>
      <c r="AJ4" s="23" t="s">
        <v>22</v>
      </c>
      <c r="AK4" s="23"/>
      <c r="AL4" s="8" t="s">
        <v>23</v>
      </c>
      <c r="AM4" s="8"/>
      <c r="AN4" s="8"/>
      <c r="AO4" s="9"/>
      <c r="AP4" s="9"/>
      <c r="AQ4" s="24"/>
    </row>
    <row r="5" s="1" customFormat="true" ht="26" customHeight="true" spans="1:43">
      <c r="A5" s="8"/>
      <c r="B5" s="9"/>
      <c r="C5" s="12" t="s">
        <v>11</v>
      </c>
      <c r="D5" s="10" t="s">
        <v>24</v>
      </c>
      <c r="E5" s="11"/>
      <c r="F5" s="11"/>
      <c r="G5" s="11"/>
      <c r="H5" s="11"/>
      <c r="I5" s="20"/>
      <c r="J5" s="8" t="s">
        <v>15</v>
      </c>
      <c r="K5" s="8"/>
      <c r="L5" s="8"/>
      <c r="M5" s="8" t="s">
        <v>25</v>
      </c>
      <c r="N5" s="8"/>
      <c r="O5" s="8" t="s">
        <v>26</v>
      </c>
      <c r="P5" s="8"/>
      <c r="Q5" s="8"/>
      <c r="R5" s="8"/>
      <c r="S5" s="8"/>
      <c r="T5" s="8" t="s">
        <v>27</v>
      </c>
      <c r="U5" s="8"/>
      <c r="V5" s="8" t="s">
        <v>28</v>
      </c>
      <c r="W5" s="13"/>
      <c r="X5" s="13"/>
      <c r="Y5" s="9"/>
      <c r="Z5" s="13"/>
      <c r="AA5" s="13"/>
      <c r="AB5" s="13"/>
      <c r="AC5" s="8"/>
      <c r="AD5" s="8"/>
      <c r="AE5" s="8"/>
      <c r="AF5" s="8"/>
      <c r="AG5" s="8"/>
      <c r="AH5" s="8"/>
      <c r="AI5" s="8"/>
      <c r="AJ5" s="23"/>
      <c r="AK5" s="23"/>
      <c r="AL5" s="8"/>
      <c r="AM5" s="8"/>
      <c r="AN5" s="8"/>
      <c r="AO5" s="9"/>
      <c r="AP5" s="9"/>
      <c r="AQ5" s="24"/>
    </row>
    <row r="6" s="1" customFormat="true" ht="27" customHeight="true" spans="1:43">
      <c r="A6" s="8"/>
      <c r="B6" s="9"/>
      <c r="C6" s="13"/>
      <c r="D6" s="13" t="s">
        <v>15</v>
      </c>
      <c r="E6" s="8" t="s">
        <v>29</v>
      </c>
      <c r="F6" s="8"/>
      <c r="G6" s="8"/>
      <c r="H6" s="19" t="s">
        <v>30</v>
      </c>
      <c r="I6" s="21"/>
      <c r="J6" s="8" t="s">
        <v>15</v>
      </c>
      <c r="K6" s="8" t="s">
        <v>31</v>
      </c>
      <c r="L6" s="8" t="s">
        <v>32</v>
      </c>
      <c r="M6" s="8"/>
      <c r="N6" s="8"/>
      <c r="O6" s="8"/>
      <c r="P6" s="8"/>
      <c r="Q6" s="8"/>
      <c r="R6" s="8"/>
      <c r="S6" s="8"/>
      <c r="T6" s="8"/>
      <c r="U6" s="8"/>
      <c r="V6" s="8"/>
      <c r="W6" s="13"/>
      <c r="X6" s="13"/>
      <c r="Y6" s="9"/>
      <c r="Z6" s="13"/>
      <c r="AA6" s="13"/>
      <c r="AB6" s="13"/>
      <c r="AC6" s="8"/>
      <c r="AD6" s="8" t="s">
        <v>33</v>
      </c>
      <c r="AE6" s="8" t="s">
        <v>34</v>
      </c>
      <c r="AF6" s="8" t="s">
        <v>35</v>
      </c>
      <c r="AG6" s="8" t="s">
        <v>34</v>
      </c>
      <c r="AH6" s="8" t="s">
        <v>35</v>
      </c>
      <c r="AI6" s="8" t="s">
        <v>34</v>
      </c>
      <c r="AJ6" s="8" t="s">
        <v>35</v>
      </c>
      <c r="AK6" s="8" t="s">
        <v>34</v>
      </c>
      <c r="AL6" s="8" t="s">
        <v>35</v>
      </c>
      <c r="AM6" s="8" t="s">
        <v>34</v>
      </c>
      <c r="AN6" s="8"/>
      <c r="AO6" s="9"/>
      <c r="AP6" s="9"/>
      <c r="AQ6" s="24"/>
    </row>
    <row r="7" s="1" customFormat="true" ht="66" customHeight="true" spans="1:43">
      <c r="A7" s="8"/>
      <c r="B7" s="9"/>
      <c r="C7" s="14"/>
      <c r="D7" s="15"/>
      <c r="E7" s="8" t="s">
        <v>35</v>
      </c>
      <c r="F7" s="8" t="s">
        <v>36</v>
      </c>
      <c r="G7" s="8" t="s">
        <v>34</v>
      </c>
      <c r="H7" s="8" t="s">
        <v>35</v>
      </c>
      <c r="I7" s="10" t="s">
        <v>34</v>
      </c>
      <c r="J7" s="8"/>
      <c r="K7" s="8" t="s">
        <v>35</v>
      </c>
      <c r="L7" s="8" t="s">
        <v>35</v>
      </c>
      <c r="M7" s="8" t="s">
        <v>31</v>
      </c>
      <c r="N7" s="8" t="s">
        <v>32</v>
      </c>
      <c r="O7" s="8" t="s">
        <v>31</v>
      </c>
      <c r="P7" s="8" t="s">
        <v>32</v>
      </c>
      <c r="Q7" s="8"/>
      <c r="R7" s="8"/>
      <c r="S7" s="8" t="s">
        <v>32</v>
      </c>
      <c r="T7" s="8" t="s">
        <v>31</v>
      </c>
      <c r="U7" s="8" t="s">
        <v>32</v>
      </c>
      <c r="V7" s="8" t="s">
        <v>31</v>
      </c>
      <c r="W7" s="14"/>
      <c r="X7" s="14"/>
      <c r="Y7" s="9"/>
      <c r="Z7" s="14"/>
      <c r="AA7" s="14"/>
      <c r="AB7" s="14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9"/>
      <c r="AP7" s="9"/>
      <c r="AQ7" s="24"/>
    </row>
    <row r="8" s="2" customFormat="true" ht="26" customHeight="true" spans="1:43">
      <c r="A8" s="8" t="s">
        <v>37</v>
      </c>
      <c r="B8" s="16">
        <f t="shared" ref="B8:B29" si="0">C8+Y8+AC8+AN8-AE8-AG8-AI8-AK8-AM8</f>
        <v>93396</v>
      </c>
      <c r="C8" s="8">
        <f>K8+L8+X8</f>
        <v>8486</v>
      </c>
      <c r="D8" s="9">
        <f t="shared" ref="D8:J8" si="1">SUM(D9:D29)</f>
        <v>6860</v>
      </c>
      <c r="E8" s="9">
        <f t="shared" si="1"/>
        <v>6860</v>
      </c>
      <c r="F8" s="9">
        <f t="shared" si="1"/>
        <v>3520</v>
      </c>
      <c r="G8" s="9">
        <f t="shared" si="1"/>
        <v>2637</v>
      </c>
      <c r="H8" s="9"/>
      <c r="I8" s="8"/>
      <c r="J8" s="9">
        <f t="shared" si="1"/>
        <v>3280</v>
      </c>
      <c r="K8" s="9">
        <f t="shared" ref="K8:U8" si="2">SUM(K9:K29)</f>
        <v>2980</v>
      </c>
      <c r="L8" s="9">
        <f t="shared" si="2"/>
        <v>300</v>
      </c>
      <c r="M8" s="9"/>
      <c r="N8" s="9">
        <f t="shared" si="2"/>
        <v>300</v>
      </c>
      <c r="O8" s="9">
        <f t="shared" si="2"/>
        <v>1630</v>
      </c>
      <c r="P8" s="9"/>
      <c r="Q8" s="9"/>
      <c r="R8" s="9"/>
      <c r="S8" s="9"/>
      <c r="T8" s="9">
        <f t="shared" si="2"/>
        <v>730</v>
      </c>
      <c r="U8" s="9"/>
      <c r="V8" s="9">
        <v>620</v>
      </c>
      <c r="W8" s="9"/>
      <c r="X8" s="9">
        <f t="shared" ref="W8:AC8" si="3">SUM(X9:X29)</f>
        <v>5206</v>
      </c>
      <c r="Y8" s="9">
        <f t="shared" ref="Y8:Y29" si="4">SUM(Z8+AA8+AB8)</f>
        <v>54880</v>
      </c>
      <c r="Z8" s="9">
        <f t="shared" si="3"/>
        <v>16350</v>
      </c>
      <c r="AA8" s="9">
        <f t="shared" si="3"/>
        <v>14009</v>
      </c>
      <c r="AB8" s="9">
        <f t="shared" si="3"/>
        <v>24521</v>
      </c>
      <c r="AC8" s="9">
        <f t="shared" si="3"/>
        <v>10593</v>
      </c>
      <c r="AD8" s="9">
        <f t="shared" ref="AD8:AN8" si="5">SUM(AD9:AD29)</f>
        <v>5064</v>
      </c>
      <c r="AE8" s="9">
        <f t="shared" si="5"/>
        <v>240</v>
      </c>
      <c r="AF8" s="9">
        <f t="shared" si="5"/>
        <v>636</v>
      </c>
      <c r="AG8" s="9"/>
      <c r="AH8" s="9">
        <f t="shared" si="5"/>
        <v>4570</v>
      </c>
      <c r="AI8" s="9"/>
      <c r="AJ8" s="9">
        <f t="shared" si="5"/>
        <v>323</v>
      </c>
      <c r="AK8" s="9">
        <f t="shared" si="5"/>
        <v>323</v>
      </c>
      <c r="AL8" s="9"/>
      <c r="AM8" s="9"/>
      <c r="AN8" s="9">
        <f t="shared" si="5"/>
        <v>20000</v>
      </c>
      <c r="AO8" s="25" t="s">
        <v>38</v>
      </c>
      <c r="AP8" s="22" t="s">
        <v>39</v>
      </c>
      <c r="AQ8" s="24" t="s">
        <v>40</v>
      </c>
    </row>
    <row r="9" s="1" customFormat="true" ht="26" customHeight="true" spans="1:43">
      <c r="A9" s="16" t="s">
        <v>41</v>
      </c>
      <c r="B9" s="16">
        <f t="shared" si="0"/>
        <v>1873</v>
      </c>
      <c r="C9" s="8">
        <f>K9+L9+X9</f>
        <v>200</v>
      </c>
      <c r="D9" s="9">
        <v>200</v>
      </c>
      <c r="E9" s="9">
        <v>200</v>
      </c>
      <c r="F9" s="9"/>
      <c r="G9" s="9">
        <v>200</v>
      </c>
      <c r="H9" s="9"/>
      <c r="I9" s="9"/>
      <c r="J9" s="9">
        <f>K9+L9</f>
        <v>200</v>
      </c>
      <c r="K9" s="22">
        <f>SUM(M9,O9,Q9,T9)</f>
        <v>200</v>
      </c>
      <c r="L9" s="22"/>
      <c r="M9" s="22"/>
      <c r="N9" s="22"/>
      <c r="O9" s="22">
        <v>200</v>
      </c>
      <c r="P9" s="22"/>
      <c r="Q9" s="22"/>
      <c r="R9" s="22"/>
      <c r="S9" s="22"/>
      <c r="T9" s="22"/>
      <c r="U9" s="22"/>
      <c r="V9" s="22"/>
      <c r="W9" s="9"/>
      <c r="X9" s="9"/>
      <c r="Y9" s="9">
        <f t="shared" si="4"/>
        <v>1173</v>
      </c>
      <c r="Z9" s="9"/>
      <c r="AA9" s="9">
        <v>127</v>
      </c>
      <c r="AB9" s="9">
        <v>1046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>
        <v>500</v>
      </c>
      <c r="AO9" s="26" t="s">
        <v>42</v>
      </c>
      <c r="AP9" s="27" t="s">
        <v>43</v>
      </c>
      <c r="AQ9" s="24"/>
    </row>
    <row r="10" s="1" customFormat="true" ht="26" customHeight="true" spans="1:43">
      <c r="A10" s="16" t="s">
        <v>44</v>
      </c>
      <c r="B10" s="16">
        <f t="shared" si="0"/>
        <v>5525</v>
      </c>
      <c r="C10" s="8">
        <f>K10+L10+X10</f>
        <v>252</v>
      </c>
      <c r="D10" s="9">
        <v>252</v>
      </c>
      <c r="E10" s="9">
        <v>252</v>
      </c>
      <c r="F10" s="9"/>
      <c r="G10" s="9">
        <v>42</v>
      </c>
      <c r="H10" s="9"/>
      <c r="I10" s="9"/>
      <c r="J10" s="9">
        <f>K10+L10</f>
        <v>42</v>
      </c>
      <c r="K10" s="22">
        <f>SUM(M10,O10,Q10,T10)</f>
        <v>42</v>
      </c>
      <c r="L10" s="22"/>
      <c r="M10" s="22"/>
      <c r="N10" s="22"/>
      <c r="O10" s="22">
        <v>42</v>
      </c>
      <c r="P10" s="22"/>
      <c r="Q10" s="22"/>
      <c r="R10" s="22"/>
      <c r="S10" s="22"/>
      <c r="T10" s="22"/>
      <c r="U10" s="22"/>
      <c r="V10" s="22"/>
      <c r="W10" s="9"/>
      <c r="X10" s="9">
        <v>210</v>
      </c>
      <c r="Y10" s="9">
        <f t="shared" si="4"/>
        <v>2158</v>
      </c>
      <c r="Z10" s="9">
        <v>1200</v>
      </c>
      <c r="AA10" s="9">
        <v>280</v>
      </c>
      <c r="AB10" s="9">
        <v>678</v>
      </c>
      <c r="AC10" s="22">
        <f t="shared" ref="AC9:AC29" si="6">SUM(AD10,AF10,AH10,AJ10,AL10)</f>
        <v>1115</v>
      </c>
      <c r="AD10" s="22">
        <v>192</v>
      </c>
      <c r="AE10" s="22"/>
      <c r="AF10" s="22">
        <v>45</v>
      </c>
      <c r="AG10" s="22"/>
      <c r="AH10" s="22">
        <v>878</v>
      </c>
      <c r="AI10" s="22"/>
      <c r="AJ10" s="22"/>
      <c r="AK10" s="22"/>
      <c r="AL10" s="22"/>
      <c r="AM10" s="22"/>
      <c r="AN10" s="22">
        <v>2000</v>
      </c>
      <c r="AO10" s="26" t="s">
        <v>45</v>
      </c>
      <c r="AP10" s="27" t="s">
        <v>46</v>
      </c>
      <c r="AQ10" s="24"/>
    </row>
    <row r="11" s="1" customFormat="true" ht="26" customHeight="true" spans="1:43">
      <c r="A11" s="16" t="s">
        <v>47</v>
      </c>
      <c r="B11" s="16">
        <f t="shared" si="0"/>
        <v>4262</v>
      </c>
      <c r="C11" s="8">
        <f>K11+L11+X11</f>
        <v>635</v>
      </c>
      <c r="D11" s="9">
        <v>635</v>
      </c>
      <c r="E11" s="9">
        <v>635</v>
      </c>
      <c r="F11" s="9">
        <v>135</v>
      </c>
      <c r="G11" s="9">
        <v>225</v>
      </c>
      <c r="H11" s="9"/>
      <c r="I11" s="9"/>
      <c r="J11" s="9">
        <f>K11+L11</f>
        <v>225</v>
      </c>
      <c r="K11" s="22">
        <f>SUM(M11,O11,Q11,T11)</f>
        <v>225</v>
      </c>
      <c r="L11" s="22"/>
      <c r="M11" s="22"/>
      <c r="N11" s="22"/>
      <c r="O11" s="22">
        <v>225</v>
      </c>
      <c r="P11" s="22"/>
      <c r="Q11" s="22"/>
      <c r="R11" s="22"/>
      <c r="S11" s="22"/>
      <c r="T11" s="22"/>
      <c r="U11" s="22"/>
      <c r="V11" s="22"/>
      <c r="W11" s="9"/>
      <c r="X11" s="9">
        <v>410</v>
      </c>
      <c r="Y11" s="9">
        <f t="shared" si="4"/>
        <v>2499</v>
      </c>
      <c r="Z11" s="9">
        <v>600</v>
      </c>
      <c r="AA11" s="9">
        <v>1283</v>
      </c>
      <c r="AB11" s="9">
        <v>616</v>
      </c>
      <c r="AC11" s="22">
        <f t="shared" si="6"/>
        <v>128</v>
      </c>
      <c r="AD11" s="22">
        <v>83</v>
      </c>
      <c r="AE11" s="22"/>
      <c r="AF11" s="22"/>
      <c r="AG11" s="22"/>
      <c r="AH11" s="22">
        <v>45</v>
      </c>
      <c r="AI11" s="22"/>
      <c r="AJ11" s="22"/>
      <c r="AK11" s="22"/>
      <c r="AL11" s="22"/>
      <c r="AM11" s="22"/>
      <c r="AN11" s="22">
        <v>1000</v>
      </c>
      <c r="AO11" s="26" t="s">
        <v>48</v>
      </c>
      <c r="AP11" s="27" t="s">
        <v>49</v>
      </c>
      <c r="AQ11" s="24"/>
    </row>
    <row r="12" s="1" customFormat="true" ht="26" customHeight="true" spans="1:43">
      <c r="A12" s="16" t="s">
        <v>50</v>
      </c>
      <c r="B12" s="16">
        <f t="shared" si="0"/>
        <v>2230</v>
      </c>
      <c r="C12" s="8">
        <f>K12+L12+X12</f>
        <v>930</v>
      </c>
      <c r="D12" s="9">
        <v>930</v>
      </c>
      <c r="E12" s="9">
        <v>930</v>
      </c>
      <c r="F12" s="9"/>
      <c r="G12" s="9">
        <v>730</v>
      </c>
      <c r="H12" s="9"/>
      <c r="I12" s="9"/>
      <c r="J12" s="9">
        <f>K12+L12</f>
        <v>730</v>
      </c>
      <c r="K12" s="22">
        <f>SUM(M12,O12,Q12,T12)</f>
        <v>730</v>
      </c>
      <c r="L12" s="22"/>
      <c r="M12" s="22"/>
      <c r="N12" s="22"/>
      <c r="O12" s="22"/>
      <c r="P12" s="22"/>
      <c r="Q12" s="22"/>
      <c r="R12" s="22"/>
      <c r="S12" s="22"/>
      <c r="T12" s="22">
        <v>730</v>
      </c>
      <c r="U12" s="22"/>
      <c r="V12" s="22"/>
      <c r="W12" s="9"/>
      <c r="X12" s="9">
        <v>200</v>
      </c>
      <c r="Y12" s="9">
        <f t="shared" si="4"/>
        <v>300</v>
      </c>
      <c r="Z12" s="9">
        <v>300</v>
      </c>
      <c r="AA12" s="9"/>
      <c r="AB12" s="9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>
        <v>1000</v>
      </c>
      <c r="AO12" s="26" t="s">
        <v>51</v>
      </c>
      <c r="AP12" s="27" t="s">
        <v>52</v>
      </c>
      <c r="AQ12" s="24"/>
    </row>
    <row r="13" s="1" customFormat="true" ht="26" customHeight="true" spans="1:43">
      <c r="A13" s="16" t="s">
        <v>53</v>
      </c>
      <c r="B13" s="16">
        <f t="shared" si="0"/>
        <v>7188</v>
      </c>
      <c r="C13" s="8">
        <f t="shared" ref="C13:C19" si="7">K13+L13+X13</f>
        <v>900</v>
      </c>
      <c r="D13" s="9">
        <v>900</v>
      </c>
      <c r="E13" s="9">
        <v>900</v>
      </c>
      <c r="F13" s="9">
        <v>882</v>
      </c>
      <c r="G13" s="9"/>
      <c r="H13" s="9"/>
      <c r="I13" s="9"/>
      <c r="J13" s="9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9"/>
      <c r="X13" s="9">
        <v>900</v>
      </c>
      <c r="Y13" s="9">
        <f t="shared" si="4"/>
        <v>3773</v>
      </c>
      <c r="Z13" s="9">
        <v>1200</v>
      </c>
      <c r="AA13" s="9">
        <v>1168</v>
      </c>
      <c r="AB13" s="9">
        <v>1405</v>
      </c>
      <c r="AC13" s="22">
        <f t="shared" si="6"/>
        <v>515</v>
      </c>
      <c r="AD13" s="22"/>
      <c r="AE13" s="22"/>
      <c r="AF13" s="22"/>
      <c r="AG13" s="22"/>
      <c r="AH13" s="22">
        <v>515</v>
      </c>
      <c r="AI13" s="22"/>
      <c r="AJ13" s="22"/>
      <c r="AK13" s="22"/>
      <c r="AL13" s="22"/>
      <c r="AM13" s="22"/>
      <c r="AN13" s="22">
        <v>2000</v>
      </c>
      <c r="AO13" s="26" t="s">
        <v>54</v>
      </c>
      <c r="AP13" s="27" t="s">
        <v>55</v>
      </c>
      <c r="AQ13" s="24"/>
    </row>
    <row r="14" s="1" customFormat="true" ht="26" customHeight="true" spans="1:43">
      <c r="A14" s="16" t="s">
        <v>56</v>
      </c>
      <c r="B14" s="16">
        <f t="shared" si="0"/>
        <v>5196</v>
      </c>
      <c r="C14" s="8">
        <f t="shared" si="7"/>
        <v>700</v>
      </c>
      <c r="D14" s="9">
        <v>700</v>
      </c>
      <c r="E14" s="9">
        <v>700</v>
      </c>
      <c r="F14" s="9">
        <v>400</v>
      </c>
      <c r="G14" s="9">
        <v>300</v>
      </c>
      <c r="H14" s="9"/>
      <c r="I14" s="9"/>
      <c r="J14" s="9">
        <f>K14+L14</f>
        <v>300</v>
      </c>
      <c r="K14" s="22">
        <f>SUM(M14,O14,Q14,T14)</f>
        <v>300</v>
      </c>
      <c r="L14" s="22"/>
      <c r="M14" s="22"/>
      <c r="N14" s="22"/>
      <c r="O14" s="22">
        <v>300</v>
      </c>
      <c r="P14" s="22"/>
      <c r="Q14" s="22"/>
      <c r="R14" s="22"/>
      <c r="S14" s="22"/>
      <c r="T14" s="22"/>
      <c r="U14" s="22"/>
      <c r="V14" s="22"/>
      <c r="W14" s="9"/>
      <c r="X14" s="9">
        <v>400</v>
      </c>
      <c r="Y14" s="9">
        <f t="shared" si="4"/>
        <v>3846</v>
      </c>
      <c r="Z14" s="9">
        <v>2500</v>
      </c>
      <c r="AA14" s="9">
        <v>955</v>
      </c>
      <c r="AB14" s="9">
        <v>391</v>
      </c>
      <c r="AC14" s="22">
        <f t="shared" si="6"/>
        <v>150</v>
      </c>
      <c r="AD14" s="22"/>
      <c r="AE14" s="22"/>
      <c r="AF14" s="22">
        <v>150</v>
      </c>
      <c r="AG14" s="22"/>
      <c r="AH14" s="22"/>
      <c r="AI14" s="22"/>
      <c r="AJ14" s="22"/>
      <c r="AK14" s="22"/>
      <c r="AL14" s="22"/>
      <c r="AM14" s="22"/>
      <c r="AN14" s="22">
        <v>500</v>
      </c>
      <c r="AO14" s="26" t="s">
        <v>57</v>
      </c>
      <c r="AP14" s="27" t="s">
        <v>58</v>
      </c>
      <c r="AQ14" s="24"/>
    </row>
    <row r="15" s="1" customFormat="true" ht="26" customHeight="true" spans="1:43">
      <c r="A15" s="16" t="s">
        <v>59</v>
      </c>
      <c r="B15" s="16">
        <f t="shared" si="0"/>
        <v>3375</v>
      </c>
      <c r="C15" s="8"/>
      <c r="D15" s="9"/>
      <c r="E15" s="9"/>
      <c r="F15" s="9"/>
      <c r="G15" s="9"/>
      <c r="H15" s="9"/>
      <c r="I15" s="9"/>
      <c r="J15" s="9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9"/>
      <c r="X15" s="9"/>
      <c r="Y15" s="9">
        <f t="shared" si="4"/>
        <v>1875</v>
      </c>
      <c r="Z15" s="9">
        <v>1650</v>
      </c>
      <c r="AA15" s="9">
        <v>50</v>
      </c>
      <c r="AB15" s="9">
        <v>175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>
        <v>1500</v>
      </c>
      <c r="AO15" s="26" t="s">
        <v>60</v>
      </c>
      <c r="AP15" s="27" t="s">
        <v>61</v>
      </c>
      <c r="AQ15" s="24"/>
    </row>
    <row r="16" s="1" customFormat="true" ht="26" customHeight="true" spans="1:43">
      <c r="A16" s="16" t="s">
        <v>62</v>
      </c>
      <c r="B16" s="16">
        <f t="shared" si="0"/>
        <v>12099</v>
      </c>
      <c r="C16" s="8">
        <f t="shared" si="7"/>
        <v>960</v>
      </c>
      <c r="D16" s="9">
        <v>720</v>
      </c>
      <c r="E16" s="9">
        <v>720</v>
      </c>
      <c r="F16" s="9"/>
      <c r="G16" s="9">
        <v>720</v>
      </c>
      <c r="H16" s="9"/>
      <c r="I16" s="9"/>
      <c r="J16" s="9">
        <f>K16+L16</f>
        <v>960</v>
      </c>
      <c r="K16" s="22">
        <v>720</v>
      </c>
      <c r="L16" s="22">
        <f>SUM(N16,P16,U16)</f>
        <v>240</v>
      </c>
      <c r="M16" s="22"/>
      <c r="N16" s="22">
        <v>240</v>
      </c>
      <c r="O16" s="22">
        <v>520</v>
      </c>
      <c r="P16" s="22"/>
      <c r="Q16" s="22"/>
      <c r="R16" s="22"/>
      <c r="S16" s="22"/>
      <c r="T16" s="22"/>
      <c r="U16" s="22"/>
      <c r="V16" s="22">
        <v>200</v>
      </c>
      <c r="W16" s="9"/>
      <c r="X16" s="9"/>
      <c r="Y16" s="9">
        <f t="shared" si="4"/>
        <v>9807</v>
      </c>
      <c r="Z16" s="9">
        <v>6500</v>
      </c>
      <c r="AA16" s="9">
        <v>1355</v>
      </c>
      <c r="AB16" s="9">
        <v>1952</v>
      </c>
      <c r="AC16" s="22">
        <f t="shared" si="6"/>
        <v>572</v>
      </c>
      <c r="AD16" s="22">
        <v>572</v>
      </c>
      <c r="AE16" s="22">
        <v>240</v>
      </c>
      <c r="AF16" s="22"/>
      <c r="AG16" s="22"/>
      <c r="AH16" s="22"/>
      <c r="AI16" s="22"/>
      <c r="AJ16" s="22"/>
      <c r="AK16" s="22"/>
      <c r="AL16" s="22"/>
      <c r="AM16" s="22"/>
      <c r="AN16" s="22">
        <v>1000</v>
      </c>
      <c r="AO16" s="26" t="s">
        <v>63</v>
      </c>
      <c r="AP16" s="27" t="s">
        <v>64</v>
      </c>
      <c r="AQ16" s="24"/>
    </row>
    <row r="17" s="1" customFormat="true" ht="26" customHeight="true" spans="1:43">
      <c r="A17" s="16" t="s">
        <v>65</v>
      </c>
      <c r="B17" s="16">
        <f t="shared" si="0"/>
        <v>5807</v>
      </c>
      <c r="C17" s="8">
        <f t="shared" si="7"/>
        <v>518</v>
      </c>
      <c r="D17" s="9">
        <v>498</v>
      </c>
      <c r="E17" s="9">
        <v>498</v>
      </c>
      <c r="F17" s="9">
        <v>78</v>
      </c>
      <c r="G17" s="9">
        <v>420</v>
      </c>
      <c r="H17" s="9"/>
      <c r="I17" s="9"/>
      <c r="J17" s="9">
        <f>K17+L17</f>
        <v>440</v>
      </c>
      <c r="K17" s="22">
        <v>440</v>
      </c>
      <c r="L17" s="22"/>
      <c r="M17" s="22"/>
      <c r="N17" s="22"/>
      <c r="O17" s="22">
        <v>220</v>
      </c>
      <c r="P17" s="22"/>
      <c r="Q17" s="22"/>
      <c r="R17" s="22"/>
      <c r="S17" s="22"/>
      <c r="T17" s="22"/>
      <c r="U17" s="22"/>
      <c r="V17" s="22">
        <v>220</v>
      </c>
      <c r="W17" s="9"/>
      <c r="X17" s="9">
        <v>78</v>
      </c>
      <c r="Y17" s="9">
        <f t="shared" si="4"/>
        <v>3058</v>
      </c>
      <c r="Z17" s="9">
        <v>500</v>
      </c>
      <c r="AA17" s="9">
        <v>570</v>
      </c>
      <c r="AB17" s="9">
        <v>1988</v>
      </c>
      <c r="AC17" s="22">
        <f t="shared" si="6"/>
        <v>731</v>
      </c>
      <c r="AD17" s="22"/>
      <c r="AE17" s="22"/>
      <c r="AF17" s="22">
        <v>90</v>
      </c>
      <c r="AG17" s="22"/>
      <c r="AH17" s="22">
        <v>641</v>
      </c>
      <c r="AI17" s="22"/>
      <c r="AJ17" s="22"/>
      <c r="AK17" s="22"/>
      <c r="AL17" s="22"/>
      <c r="AM17" s="22"/>
      <c r="AN17" s="22">
        <v>1500</v>
      </c>
      <c r="AO17" s="26" t="s">
        <v>66</v>
      </c>
      <c r="AP17" s="27" t="s">
        <v>67</v>
      </c>
      <c r="AQ17" s="24"/>
    </row>
    <row r="18" s="1" customFormat="true" ht="26" customHeight="true" spans="1:43">
      <c r="A18" s="16" t="s">
        <v>68</v>
      </c>
      <c r="B18" s="16">
        <f t="shared" si="0"/>
        <v>9867</v>
      </c>
      <c r="C18" s="8">
        <f t="shared" si="7"/>
        <v>623</v>
      </c>
      <c r="D18" s="9"/>
      <c r="E18" s="9"/>
      <c r="F18" s="9"/>
      <c r="G18" s="9"/>
      <c r="H18" s="9"/>
      <c r="I18" s="9"/>
      <c r="J18" s="9">
        <f>K18+L18</f>
        <v>323</v>
      </c>
      <c r="K18" s="22">
        <v>323</v>
      </c>
      <c r="L18" s="22"/>
      <c r="M18" s="22"/>
      <c r="N18" s="22"/>
      <c r="O18" s="22">
        <v>123</v>
      </c>
      <c r="P18" s="22"/>
      <c r="Q18" s="22"/>
      <c r="R18" s="22"/>
      <c r="S18" s="22"/>
      <c r="T18" s="22"/>
      <c r="U18" s="22"/>
      <c r="V18" s="22">
        <v>200</v>
      </c>
      <c r="W18" s="9"/>
      <c r="X18" s="9">
        <v>300</v>
      </c>
      <c r="Y18" s="9">
        <f t="shared" si="4"/>
        <v>5449</v>
      </c>
      <c r="Z18" s="9"/>
      <c r="AA18" s="9">
        <v>570</v>
      </c>
      <c r="AB18" s="9">
        <v>4879</v>
      </c>
      <c r="AC18" s="22">
        <f t="shared" si="6"/>
        <v>2118</v>
      </c>
      <c r="AD18" s="22"/>
      <c r="AE18" s="22"/>
      <c r="AF18" s="22"/>
      <c r="AG18" s="22"/>
      <c r="AH18" s="22">
        <v>1795</v>
      </c>
      <c r="AI18" s="22"/>
      <c r="AJ18" s="22">
        <v>323</v>
      </c>
      <c r="AK18" s="22">
        <v>323</v>
      </c>
      <c r="AL18" s="22"/>
      <c r="AM18" s="22"/>
      <c r="AN18" s="22">
        <v>2000</v>
      </c>
      <c r="AO18" s="26" t="s">
        <v>69</v>
      </c>
      <c r="AP18" s="27" t="s">
        <v>70</v>
      </c>
      <c r="AQ18" s="24"/>
    </row>
    <row r="19" s="1" customFormat="true" ht="26" customHeight="true" spans="1:43">
      <c r="A19" s="16" t="s">
        <v>71</v>
      </c>
      <c r="B19" s="16">
        <f t="shared" si="0"/>
        <v>2569</v>
      </c>
      <c r="C19" s="8">
        <f t="shared" si="7"/>
        <v>563</v>
      </c>
      <c r="D19" s="8"/>
      <c r="E19" s="9"/>
      <c r="F19" s="9"/>
      <c r="G19" s="9"/>
      <c r="H19" s="9"/>
      <c r="I19" s="9"/>
      <c r="J19" s="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9"/>
      <c r="X19" s="9">
        <v>563</v>
      </c>
      <c r="Y19" s="9">
        <f t="shared" si="4"/>
        <v>1252</v>
      </c>
      <c r="Z19" s="9"/>
      <c r="AA19" s="9">
        <v>140</v>
      </c>
      <c r="AB19" s="9">
        <v>1112</v>
      </c>
      <c r="AC19" s="22">
        <f t="shared" si="6"/>
        <v>254</v>
      </c>
      <c r="AD19" s="22"/>
      <c r="AE19" s="22"/>
      <c r="AF19" s="22">
        <v>254</v>
      </c>
      <c r="AG19" s="22"/>
      <c r="AH19" s="22"/>
      <c r="AI19" s="22"/>
      <c r="AJ19" s="22"/>
      <c r="AK19" s="22"/>
      <c r="AL19" s="22"/>
      <c r="AM19" s="22"/>
      <c r="AN19" s="22">
        <v>500</v>
      </c>
      <c r="AO19" s="26" t="s">
        <v>72</v>
      </c>
      <c r="AP19" s="27" t="s">
        <v>73</v>
      </c>
      <c r="AQ19" s="24"/>
    </row>
    <row r="20" s="1" customFormat="true" ht="26" customHeight="true" spans="1:43">
      <c r="A20" s="16" t="s">
        <v>74</v>
      </c>
      <c r="B20" s="16">
        <f t="shared" si="0"/>
        <v>1135</v>
      </c>
      <c r="C20" s="8"/>
      <c r="D20" s="8"/>
      <c r="E20" s="9"/>
      <c r="F20" s="9"/>
      <c r="G20" s="9"/>
      <c r="H20" s="9"/>
      <c r="I20" s="9"/>
      <c r="J20" s="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9"/>
      <c r="X20" s="9"/>
      <c r="Y20" s="9">
        <f t="shared" si="4"/>
        <v>431</v>
      </c>
      <c r="Z20" s="9"/>
      <c r="AA20" s="9"/>
      <c r="AB20" s="9">
        <v>431</v>
      </c>
      <c r="AC20" s="22">
        <f t="shared" si="6"/>
        <v>204</v>
      </c>
      <c r="AD20" s="22"/>
      <c r="AE20" s="22"/>
      <c r="AF20" s="22"/>
      <c r="AG20" s="22"/>
      <c r="AH20" s="22">
        <v>204</v>
      </c>
      <c r="AI20" s="22"/>
      <c r="AJ20" s="22"/>
      <c r="AK20" s="22"/>
      <c r="AL20" s="22"/>
      <c r="AM20" s="22"/>
      <c r="AN20" s="22">
        <v>500</v>
      </c>
      <c r="AO20" s="26" t="s">
        <v>75</v>
      </c>
      <c r="AP20" s="27" t="s">
        <v>76</v>
      </c>
      <c r="AQ20" s="24"/>
    </row>
    <row r="21" s="1" customFormat="true" ht="26" customHeight="true" spans="1:43">
      <c r="A21" s="16" t="s">
        <v>77</v>
      </c>
      <c r="B21" s="16">
        <f t="shared" si="0"/>
        <v>8269</v>
      </c>
      <c r="C21" s="8">
        <f t="shared" ref="C20:C29" si="8">K21+L21+X21</f>
        <v>120</v>
      </c>
      <c r="D21" s="8"/>
      <c r="E21" s="9"/>
      <c r="F21" s="9"/>
      <c r="G21" s="9"/>
      <c r="H21" s="9"/>
      <c r="I21" s="9"/>
      <c r="J21" s="9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9"/>
      <c r="X21" s="9">
        <v>120</v>
      </c>
      <c r="Y21" s="9">
        <f t="shared" si="4"/>
        <v>7149</v>
      </c>
      <c r="Z21" s="9"/>
      <c r="AA21" s="9">
        <v>4891</v>
      </c>
      <c r="AB21" s="9">
        <v>2258</v>
      </c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>
        <v>1000</v>
      </c>
      <c r="AO21" s="26" t="s">
        <v>78</v>
      </c>
      <c r="AP21" s="27" t="s">
        <v>79</v>
      </c>
      <c r="AQ21" s="24"/>
    </row>
    <row r="22" s="1" customFormat="true" ht="26" customHeight="true" spans="1:43">
      <c r="A22" s="16" t="s">
        <v>80</v>
      </c>
      <c r="B22" s="16">
        <f t="shared" si="0"/>
        <v>1225</v>
      </c>
      <c r="C22" s="8">
        <f t="shared" si="8"/>
        <v>77</v>
      </c>
      <c r="D22" s="8">
        <v>77</v>
      </c>
      <c r="E22" s="9">
        <v>77</v>
      </c>
      <c r="F22" s="9">
        <v>77</v>
      </c>
      <c r="G22" s="9"/>
      <c r="H22" s="9"/>
      <c r="I22" s="9"/>
      <c r="J22" s="9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9"/>
      <c r="X22" s="9">
        <v>77</v>
      </c>
      <c r="Y22" s="9">
        <f t="shared" si="4"/>
        <v>333</v>
      </c>
      <c r="Z22" s="9"/>
      <c r="AA22" s="9">
        <v>150</v>
      </c>
      <c r="AB22" s="9">
        <v>183</v>
      </c>
      <c r="AC22" s="22">
        <f t="shared" si="6"/>
        <v>315</v>
      </c>
      <c r="AD22" s="22">
        <v>315</v>
      </c>
      <c r="AE22" s="22"/>
      <c r="AF22" s="22"/>
      <c r="AG22" s="22"/>
      <c r="AH22" s="22"/>
      <c r="AI22" s="22"/>
      <c r="AJ22" s="22"/>
      <c r="AK22" s="22"/>
      <c r="AL22" s="22"/>
      <c r="AM22" s="22"/>
      <c r="AN22" s="22">
        <v>500</v>
      </c>
      <c r="AO22" s="26" t="s">
        <v>81</v>
      </c>
      <c r="AP22" s="27" t="s">
        <v>82</v>
      </c>
      <c r="AQ22" s="24"/>
    </row>
    <row r="23" s="1" customFormat="true" ht="26" customHeight="true" spans="1:43">
      <c r="A23" s="16" t="s">
        <v>83</v>
      </c>
      <c r="B23" s="16">
        <f t="shared" si="0"/>
        <v>2801</v>
      </c>
      <c r="C23" s="8"/>
      <c r="D23" s="8"/>
      <c r="E23" s="9"/>
      <c r="F23" s="9"/>
      <c r="G23" s="9"/>
      <c r="H23" s="9"/>
      <c r="I23" s="9"/>
      <c r="J23" s="9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9"/>
      <c r="X23" s="9"/>
      <c r="Y23" s="9">
        <f t="shared" si="4"/>
        <v>1308</v>
      </c>
      <c r="Z23" s="9"/>
      <c r="AA23" s="9">
        <v>424</v>
      </c>
      <c r="AB23" s="9">
        <v>884</v>
      </c>
      <c r="AC23" s="22">
        <f t="shared" si="6"/>
        <v>993</v>
      </c>
      <c r="AD23" s="22">
        <v>993</v>
      </c>
      <c r="AE23" s="22"/>
      <c r="AF23" s="22"/>
      <c r="AG23" s="22"/>
      <c r="AH23" s="22"/>
      <c r="AI23" s="22"/>
      <c r="AJ23" s="22"/>
      <c r="AK23" s="22"/>
      <c r="AL23" s="22"/>
      <c r="AM23" s="22"/>
      <c r="AN23" s="22">
        <v>500</v>
      </c>
      <c r="AO23" s="26" t="s">
        <v>84</v>
      </c>
      <c r="AP23" s="26" t="s">
        <v>85</v>
      </c>
      <c r="AQ23" s="24"/>
    </row>
    <row r="24" s="1" customFormat="true" ht="26" customHeight="true" spans="1:43">
      <c r="A24" s="16" t="s">
        <v>86</v>
      </c>
      <c r="B24" s="16">
        <f t="shared" si="0"/>
        <v>4642</v>
      </c>
      <c r="C24" s="8">
        <f t="shared" si="8"/>
        <v>350</v>
      </c>
      <c r="D24" s="8">
        <v>350</v>
      </c>
      <c r="E24" s="9">
        <v>350</v>
      </c>
      <c r="F24" s="9">
        <v>350</v>
      </c>
      <c r="G24" s="9"/>
      <c r="H24" s="9"/>
      <c r="I24" s="9"/>
      <c r="J24" s="9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9"/>
      <c r="X24" s="9">
        <v>350</v>
      </c>
      <c r="Y24" s="9">
        <f t="shared" si="4"/>
        <v>3292</v>
      </c>
      <c r="Z24" s="9">
        <v>400</v>
      </c>
      <c r="AA24" s="9">
        <v>642</v>
      </c>
      <c r="AB24" s="9">
        <v>2250</v>
      </c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>
        <v>1000</v>
      </c>
      <c r="AO24" s="26" t="s">
        <v>87</v>
      </c>
      <c r="AP24" s="26" t="s">
        <v>88</v>
      </c>
      <c r="AQ24" s="24"/>
    </row>
    <row r="25" s="1" customFormat="true" ht="26" customHeight="true" spans="1:43">
      <c r="A25" s="16" t="s">
        <v>89</v>
      </c>
      <c r="B25" s="16">
        <f t="shared" si="0"/>
        <v>9395</v>
      </c>
      <c r="C25" s="8">
        <f t="shared" si="8"/>
        <v>1200</v>
      </c>
      <c r="D25" s="8">
        <v>1200</v>
      </c>
      <c r="E25" s="9">
        <v>1200</v>
      </c>
      <c r="F25" s="9">
        <v>1200</v>
      </c>
      <c r="G25" s="9"/>
      <c r="H25" s="9"/>
      <c r="I25" s="9"/>
      <c r="J25" s="9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9"/>
      <c r="X25" s="9">
        <v>1200</v>
      </c>
      <c r="Y25" s="9">
        <f t="shared" si="4"/>
        <v>5008</v>
      </c>
      <c r="Z25" s="9">
        <v>1500</v>
      </c>
      <c r="AA25" s="9">
        <v>1014</v>
      </c>
      <c r="AB25" s="9">
        <v>2494</v>
      </c>
      <c r="AC25" s="22">
        <f t="shared" si="6"/>
        <v>2187</v>
      </c>
      <c r="AD25" s="22">
        <v>2022</v>
      </c>
      <c r="AE25" s="22"/>
      <c r="AF25" s="22"/>
      <c r="AG25" s="22"/>
      <c r="AH25" s="22">
        <v>165</v>
      </c>
      <c r="AI25" s="22"/>
      <c r="AJ25" s="22"/>
      <c r="AK25" s="22"/>
      <c r="AL25" s="22"/>
      <c r="AM25" s="22"/>
      <c r="AN25" s="22">
        <v>1000</v>
      </c>
      <c r="AO25" s="26" t="s">
        <v>90</v>
      </c>
      <c r="AP25" s="26" t="s">
        <v>91</v>
      </c>
      <c r="AQ25" s="24"/>
    </row>
    <row r="26" s="1" customFormat="true" ht="26" customHeight="true" spans="1:43">
      <c r="A26" s="16" t="s">
        <v>92</v>
      </c>
      <c r="B26" s="16">
        <f t="shared" si="0"/>
        <v>1585</v>
      </c>
      <c r="C26" s="8">
        <f t="shared" si="8"/>
        <v>300</v>
      </c>
      <c r="D26" s="8">
        <v>300</v>
      </c>
      <c r="E26" s="9">
        <v>300</v>
      </c>
      <c r="F26" s="9">
        <v>300</v>
      </c>
      <c r="G26" s="9"/>
      <c r="H26" s="9"/>
      <c r="I26" s="9"/>
      <c r="J26" s="9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9"/>
      <c r="X26" s="9">
        <v>300</v>
      </c>
      <c r="Y26" s="9">
        <f t="shared" si="4"/>
        <v>485</v>
      </c>
      <c r="Z26" s="9"/>
      <c r="AA26" s="9">
        <v>110</v>
      </c>
      <c r="AB26" s="9">
        <v>375</v>
      </c>
      <c r="AC26" s="22">
        <f t="shared" si="6"/>
        <v>300</v>
      </c>
      <c r="AD26" s="22">
        <v>300</v>
      </c>
      <c r="AE26" s="22"/>
      <c r="AF26" s="22"/>
      <c r="AG26" s="22"/>
      <c r="AH26" s="22"/>
      <c r="AI26" s="22"/>
      <c r="AJ26" s="22"/>
      <c r="AK26" s="22"/>
      <c r="AL26" s="22"/>
      <c r="AM26" s="22"/>
      <c r="AN26" s="22">
        <v>500</v>
      </c>
      <c r="AO26" s="26" t="s">
        <v>93</v>
      </c>
      <c r="AP26" s="26" t="s">
        <v>94</v>
      </c>
      <c r="AQ26" s="24"/>
    </row>
    <row r="27" s="1" customFormat="true" ht="26" customHeight="true" spans="1:43">
      <c r="A27" s="16" t="s">
        <v>95</v>
      </c>
      <c r="B27" s="16">
        <f t="shared" si="0"/>
        <v>1178</v>
      </c>
      <c r="C27" s="8">
        <f t="shared" si="8"/>
        <v>158</v>
      </c>
      <c r="D27" s="8">
        <v>98</v>
      </c>
      <c r="E27" s="9">
        <v>98</v>
      </c>
      <c r="F27" s="9">
        <v>98</v>
      </c>
      <c r="G27" s="9"/>
      <c r="H27" s="9"/>
      <c r="I27" s="9"/>
      <c r="J27" s="9">
        <f>K27+L27</f>
        <v>60</v>
      </c>
      <c r="K27" s="22"/>
      <c r="L27" s="22">
        <f>SUM(N27,P27,U27)</f>
        <v>60</v>
      </c>
      <c r="M27" s="22"/>
      <c r="N27" s="22">
        <v>60</v>
      </c>
      <c r="O27" s="22"/>
      <c r="P27" s="22"/>
      <c r="Q27" s="22"/>
      <c r="R27" s="22"/>
      <c r="S27" s="22"/>
      <c r="T27" s="22"/>
      <c r="U27" s="22"/>
      <c r="V27" s="22"/>
      <c r="W27" s="9"/>
      <c r="X27" s="9">
        <v>98</v>
      </c>
      <c r="Y27" s="9">
        <f t="shared" si="4"/>
        <v>292</v>
      </c>
      <c r="Z27" s="9"/>
      <c r="AA27" s="9">
        <v>180</v>
      </c>
      <c r="AB27" s="9">
        <v>112</v>
      </c>
      <c r="AC27" s="22">
        <f t="shared" si="6"/>
        <v>228</v>
      </c>
      <c r="AD27" s="22">
        <v>228</v>
      </c>
      <c r="AE27" s="22"/>
      <c r="AF27" s="22"/>
      <c r="AG27" s="22"/>
      <c r="AH27" s="22"/>
      <c r="AI27" s="22"/>
      <c r="AJ27" s="22"/>
      <c r="AK27" s="22"/>
      <c r="AL27" s="22"/>
      <c r="AM27" s="22"/>
      <c r="AN27" s="22">
        <v>500</v>
      </c>
      <c r="AO27" s="26" t="s">
        <v>96</v>
      </c>
      <c r="AP27" s="26" t="s">
        <v>97</v>
      </c>
      <c r="AQ27" s="24"/>
    </row>
    <row r="28" s="1" customFormat="true" ht="26" customHeight="true" spans="1:43">
      <c r="A28" s="16" t="s">
        <v>98</v>
      </c>
      <c r="B28" s="16">
        <f t="shared" si="0"/>
        <v>2435</v>
      </c>
      <c r="C28" s="8"/>
      <c r="D28" s="8"/>
      <c r="E28" s="8"/>
      <c r="F28" s="9"/>
      <c r="G28" s="9"/>
      <c r="H28" s="9"/>
      <c r="I28" s="9"/>
      <c r="J28" s="9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9"/>
      <c r="X28" s="9"/>
      <c r="Y28" s="9">
        <f t="shared" si="4"/>
        <v>1152</v>
      </c>
      <c r="Z28" s="9"/>
      <c r="AA28" s="9">
        <v>100</v>
      </c>
      <c r="AB28" s="9">
        <v>1052</v>
      </c>
      <c r="AC28" s="22">
        <f t="shared" si="6"/>
        <v>783</v>
      </c>
      <c r="AD28" s="22">
        <v>359</v>
      </c>
      <c r="AE28" s="22"/>
      <c r="AF28" s="22">
        <v>97</v>
      </c>
      <c r="AG28" s="22"/>
      <c r="AH28" s="22">
        <v>327</v>
      </c>
      <c r="AI28" s="22"/>
      <c r="AJ28" s="22"/>
      <c r="AK28" s="22"/>
      <c r="AL28" s="22"/>
      <c r="AM28" s="22"/>
      <c r="AN28" s="22">
        <v>500</v>
      </c>
      <c r="AO28" s="26" t="s">
        <v>99</v>
      </c>
      <c r="AP28" s="26" t="s">
        <v>100</v>
      </c>
      <c r="AQ28" s="24"/>
    </row>
    <row r="29" s="1" customFormat="true" ht="26" customHeight="true" spans="1:43">
      <c r="A29" s="16" t="s">
        <v>101</v>
      </c>
      <c r="B29" s="16">
        <f t="shared" si="0"/>
        <v>740</v>
      </c>
      <c r="C29" s="8"/>
      <c r="D29" s="8"/>
      <c r="E29" s="8"/>
      <c r="F29" s="9"/>
      <c r="G29" s="8"/>
      <c r="H29" s="8"/>
      <c r="I29" s="8"/>
      <c r="J29" s="9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8"/>
      <c r="X29" s="8"/>
      <c r="Y29" s="9">
        <f t="shared" si="4"/>
        <v>240</v>
      </c>
      <c r="Z29" s="8"/>
      <c r="AA29" s="8"/>
      <c r="AB29" s="8">
        <v>240</v>
      </c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>
        <v>500</v>
      </c>
      <c r="AO29" s="26" t="s">
        <v>102</v>
      </c>
      <c r="AP29" s="26" t="s">
        <v>103</v>
      </c>
      <c r="AQ29" s="24"/>
    </row>
    <row r="30" s="1" customFormat="true" ht="20.25" customHeight="true" spans="1:43">
      <c r="A30" s="17"/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8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</sheetData>
  <mergeCells count="49">
    <mergeCell ref="A1:AQ1"/>
    <mergeCell ref="A2:AQ2"/>
    <mergeCell ref="C3:X3"/>
    <mergeCell ref="Y3:AB3"/>
    <mergeCell ref="AC3:AM3"/>
    <mergeCell ref="C4:I4"/>
    <mergeCell ref="J4:V4"/>
    <mergeCell ref="D5:I5"/>
    <mergeCell ref="J5:L5"/>
    <mergeCell ref="E6:G6"/>
    <mergeCell ref="H6:I6"/>
    <mergeCell ref="A30:AN30"/>
    <mergeCell ref="A3:A7"/>
    <mergeCell ref="B3:B7"/>
    <mergeCell ref="C5:C7"/>
    <mergeCell ref="D6:D7"/>
    <mergeCell ref="J6:J7"/>
    <mergeCell ref="V5:V6"/>
    <mergeCell ref="W4:W7"/>
    <mergeCell ref="X4:X7"/>
    <mergeCell ref="Y4:Y7"/>
    <mergeCell ref="Z4:Z7"/>
    <mergeCell ref="AA4:AA7"/>
    <mergeCell ref="AB4:AB7"/>
    <mergeCell ref="AC4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3:AN7"/>
    <mergeCell ref="AO3:AO7"/>
    <mergeCell ref="AP3:AP7"/>
    <mergeCell ref="AQ3:AQ7"/>
    <mergeCell ref="AQ8:AQ29"/>
    <mergeCell ref="M5:N6"/>
    <mergeCell ref="O5:P6"/>
    <mergeCell ref="T5:U6"/>
    <mergeCell ref="Q5:S6"/>
    <mergeCell ref="AD4:AE5"/>
    <mergeCell ref="AF4:AG5"/>
    <mergeCell ref="AH4:AI5"/>
    <mergeCell ref="AJ4:AK5"/>
    <mergeCell ref="AL4:AM5"/>
  </mergeCells>
  <printOptions horizontalCentered="true" verticalCentered="true"/>
  <pageMargins left="0.393055555555556" right="0.393055555555556" top="0.196527777777778" bottom="0.196527777777778" header="0.511805555555556" footer="0.511805555555556"/>
  <pageSetup paperSize="8" scale="9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林建英</cp:lastModifiedBy>
  <dcterms:created xsi:type="dcterms:W3CDTF">1996-12-17T09:32:00Z</dcterms:created>
  <cp:lastPrinted>2016-11-10T11:06:00Z</cp:lastPrinted>
  <dcterms:modified xsi:type="dcterms:W3CDTF">2022-02-17T11:35:14Z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23857693300E47BE8F6B981D894133AF</vt:lpwstr>
  </property>
</Properties>
</file>