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41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Sheet2!$A$1:$H$26</definedName>
  </definedNames>
  <calcPr calcId="144525"/>
</workbook>
</file>

<file path=xl/sharedStrings.xml><?xml version="1.0" encoding="utf-8"?>
<sst xmlns="http://schemas.openxmlformats.org/spreadsheetml/2006/main" count="35" uniqueCount="34">
  <si>
    <t>“农e邮”快递补贴1月1日-1月31日账单汇总表</t>
  </si>
  <si>
    <t>填报单位（盖章）：</t>
  </si>
  <si>
    <t>填报人：吴家林</t>
  </si>
  <si>
    <t>序号</t>
  </si>
  <si>
    <t>客户</t>
  </si>
  <si>
    <t>快递件数</t>
  </si>
  <si>
    <t>总邮资</t>
  </si>
  <si>
    <t>商务局补贴</t>
  </si>
  <si>
    <t>商务局</t>
  </si>
  <si>
    <t>备注</t>
  </si>
  <si>
    <t>散户</t>
  </si>
  <si>
    <t>一到四区邮件共218113件，总邮资747064.8元，商务局补贴367507.5元；五区邮件共1208件，总邮资22504元，商务局补贴18116元。</t>
  </si>
  <si>
    <t>福州市菓色添香食品有限公司</t>
  </si>
  <si>
    <t>福建省卿霭电子商务有限公司</t>
  </si>
  <si>
    <t>闽创宏利（福建）数控发展有限公司</t>
  </si>
  <si>
    <t>福建省永泰县森辉食品有限公司</t>
  </si>
  <si>
    <t>永泰县城峰镇日日升电子商务服务中心</t>
  </si>
  <si>
    <t>福建省永泰县顺达食品有限公司</t>
  </si>
  <si>
    <t>福建省永泰县正泰商贸有限公司汤洋分公司</t>
  </si>
  <si>
    <t>永泰县果驿站家庭农场</t>
  </si>
  <si>
    <t>永泰县梧桐镇景玉鸿飞食品经营部</t>
  </si>
  <si>
    <t>永泰县梧桐镇李乡土特产店</t>
  </si>
  <si>
    <t>兴聚帆</t>
  </si>
  <si>
    <t>格格电子商务</t>
  </si>
  <si>
    <t>多顺亿</t>
  </si>
  <si>
    <t>永泰县百家信农业发展有限公司</t>
  </si>
  <si>
    <t>兔肉馆</t>
  </si>
  <si>
    <t>天丘家庭农场</t>
  </si>
  <si>
    <t>青风立农</t>
  </si>
  <si>
    <t>邑秀茶庄</t>
  </si>
  <si>
    <t>月上洲头</t>
  </si>
  <si>
    <t>家菊土特产</t>
  </si>
  <si>
    <t>大森林硕丰</t>
  </si>
  <si>
    <t>汇总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</si>
</sst>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华文细黑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734.5</v>
          </cell>
        </row>
        <row r="1">
          <cell r="J1">
            <v>587.5</v>
          </cell>
        </row>
        <row r="1">
          <cell r="P1">
            <v>394.5</v>
          </cell>
        </row>
        <row r="1">
          <cell r="V1">
            <v>352.5</v>
          </cell>
        </row>
        <row r="2">
          <cell r="D2">
            <v>26204</v>
          </cell>
        </row>
        <row r="2">
          <cell r="J2">
            <v>36074.5</v>
          </cell>
        </row>
        <row r="2">
          <cell r="P2">
            <v>41894.5</v>
          </cell>
        </row>
        <row r="2">
          <cell r="V2">
            <v>28664.5</v>
          </cell>
        </row>
        <row r="3">
          <cell r="D3">
            <v>48349</v>
          </cell>
        </row>
        <row r="3">
          <cell r="J3">
            <v>43105.5</v>
          </cell>
        </row>
        <row r="3">
          <cell r="P3">
            <v>39008.5</v>
          </cell>
        </row>
        <row r="3">
          <cell r="V3">
            <v>35629.5</v>
          </cell>
        </row>
        <row r="4">
          <cell r="D4">
            <v>12</v>
          </cell>
        </row>
        <row r="4">
          <cell r="P4">
            <v>5</v>
          </cell>
        </row>
        <row r="5">
          <cell r="D5">
            <v>2648</v>
          </cell>
        </row>
        <row r="5">
          <cell r="J5">
            <v>1350</v>
          </cell>
        </row>
        <row r="5">
          <cell r="P5">
            <v>1147</v>
          </cell>
        </row>
        <row r="5">
          <cell r="V5">
            <v>656</v>
          </cell>
        </row>
        <row r="6">
          <cell r="D6">
            <v>769</v>
          </cell>
        </row>
        <row r="6">
          <cell r="J6">
            <v>348.5</v>
          </cell>
        </row>
        <row r="6">
          <cell r="P6">
            <v>249.5</v>
          </cell>
        </row>
        <row r="6">
          <cell r="V6">
            <v>157.5</v>
          </cell>
        </row>
        <row r="7">
          <cell r="D7">
            <v>333</v>
          </cell>
        </row>
        <row r="7">
          <cell r="J7">
            <v>618.5</v>
          </cell>
        </row>
        <row r="7">
          <cell r="P7">
            <v>689.5</v>
          </cell>
        </row>
        <row r="7">
          <cell r="V7">
            <v>1220.5</v>
          </cell>
        </row>
        <row r="8">
          <cell r="D8">
            <v>218</v>
          </cell>
        </row>
        <row r="8">
          <cell r="J8">
            <v>165.5</v>
          </cell>
        </row>
        <row r="8">
          <cell r="P8">
            <v>79</v>
          </cell>
        </row>
        <row r="8">
          <cell r="V8">
            <v>65.5</v>
          </cell>
        </row>
        <row r="9">
          <cell r="D9">
            <v>242</v>
          </cell>
        </row>
        <row r="9">
          <cell r="J9">
            <v>5</v>
          </cell>
        </row>
        <row r="9">
          <cell r="P9">
            <v>3</v>
          </cell>
        </row>
        <row r="10">
          <cell r="D10">
            <v>3524.5</v>
          </cell>
        </row>
        <row r="10">
          <cell r="J10">
            <v>3032</v>
          </cell>
        </row>
        <row r="10">
          <cell r="P10">
            <v>1604</v>
          </cell>
        </row>
        <row r="10">
          <cell r="V10">
            <v>1596</v>
          </cell>
        </row>
        <row r="11">
          <cell r="D11">
            <v>890</v>
          </cell>
        </row>
        <row r="11">
          <cell r="J11">
            <v>682.5</v>
          </cell>
        </row>
        <row r="11">
          <cell r="P11">
            <v>459</v>
          </cell>
        </row>
        <row r="11">
          <cell r="V11">
            <v>306</v>
          </cell>
        </row>
        <row r="12">
          <cell r="D12">
            <v>133</v>
          </cell>
        </row>
        <row r="12">
          <cell r="J12">
            <v>113.5</v>
          </cell>
        </row>
        <row r="12">
          <cell r="P12">
            <v>65.5</v>
          </cell>
        </row>
        <row r="12">
          <cell r="V12">
            <v>43</v>
          </cell>
        </row>
        <row r="13">
          <cell r="D13">
            <v>27.5</v>
          </cell>
        </row>
        <row r="14">
          <cell r="D14">
            <v>924.5</v>
          </cell>
        </row>
        <row r="14">
          <cell r="J14">
            <v>561.5</v>
          </cell>
        </row>
        <row r="14">
          <cell r="P14">
            <v>437</v>
          </cell>
        </row>
        <row r="14">
          <cell r="V14">
            <v>183.5</v>
          </cell>
        </row>
        <row r="15">
          <cell r="D15">
            <v>4032.5</v>
          </cell>
        </row>
        <row r="15">
          <cell r="J15">
            <v>2741</v>
          </cell>
        </row>
        <row r="15">
          <cell r="P15">
            <v>2743.5</v>
          </cell>
        </row>
        <row r="15">
          <cell r="V15">
            <v>1143.5</v>
          </cell>
        </row>
        <row r="16">
          <cell r="J16">
            <v>15.5</v>
          </cell>
        </row>
        <row r="16">
          <cell r="P16">
            <v>14.5</v>
          </cell>
        </row>
        <row r="16">
          <cell r="V16">
            <v>12</v>
          </cell>
        </row>
        <row r="17">
          <cell r="D17">
            <v>69</v>
          </cell>
        </row>
        <row r="18">
          <cell r="P18">
            <v>674.5</v>
          </cell>
        </row>
        <row r="18">
          <cell r="V18">
            <v>768</v>
          </cell>
        </row>
        <row r="19">
          <cell r="P19">
            <v>6</v>
          </cell>
        </row>
        <row r="19">
          <cell r="V19">
            <v>2</v>
          </cell>
        </row>
        <row r="20">
          <cell r="J20">
            <v>84.5</v>
          </cell>
        </row>
        <row r="20">
          <cell r="P20">
            <v>173.5</v>
          </cell>
        </row>
        <row r="21">
          <cell r="J21">
            <v>7</v>
          </cell>
        </row>
        <row r="21">
          <cell r="P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W33"/>
  <sheetViews>
    <sheetView tabSelected="1" zoomScale="85" zoomScaleNormal="85" topLeftCell="B23" workbookViewId="0">
      <pane xSplit="1" topLeftCell="C1" activePane="topRight" state="frozen"/>
      <selection/>
      <selection pane="topRight" activeCell="G27" sqref="G27"/>
    </sheetView>
  </sheetViews>
  <sheetFormatPr defaultColWidth="9" defaultRowHeight="13.5"/>
  <cols>
    <col min="1" max="1" width="9" style="1"/>
    <col min="2" max="2" width="39.0333333333333" style="1" customWidth="1"/>
    <col min="3" max="3" width="18.5" style="1" customWidth="1"/>
    <col min="4" max="4" width="20.1333333333333" style="1" customWidth="1"/>
    <col min="5" max="5" width="15" style="1" hidden="1" customWidth="1"/>
    <col min="6" max="7" width="15" style="1" customWidth="1"/>
    <col min="8" max="8" width="17.5" customWidth="1"/>
    <col min="10" max="11" width="9.38333333333333"/>
    <col min="12" max="12" width="9.66666666666667"/>
    <col min="14" max="15" width="9.38333333333333"/>
    <col min="18" max="18" width="9.66666666666667"/>
    <col min="20" max="20" width="9.38333333333333"/>
    <col min="24" max="24" width="9.66666666666667"/>
    <col min="30" max="30" width="9.66666666666667"/>
    <col min="35" max="35" width="9.38333333333333"/>
  </cols>
  <sheetData>
    <row r="1" ht="24" customHeight="1" spans="1:53">
      <c r="A1" s="2" t="s">
        <v>0</v>
      </c>
      <c r="B1" s="2"/>
      <c r="C1" s="2"/>
      <c r="D1" s="2"/>
      <c r="E1" s="2"/>
      <c r="F1" s="2"/>
      <c r="G1" s="2"/>
      <c r="H1" s="2"/>
      <c r="J1" s="22">
        <v>157004</v>
      </c>
      <c r="K1" s="22">
        <v>81049.7000000001</v>
      </c>
      <c r="L1" s="22">
        <f>SUM(J1:K1)</f>
        <v>238053.7</v>
      </c>
      <c r="M1" s="22">
        <v>150000</v>
      </c>
      <c r="N1" s="22">
        <f>L1-M1</f>
        <v>88053.7000000001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/>
    </row>
    <row r="2" ht="24" customHeight="1" spans="1:53">
      <c r="A2" s="3" t="s">
        <v>1</v>
      </c>
      <c r="B2" s="4"/>
      <c r="C2" s="3" t="s">
        <v>2</v>
      </c>
      <c r="D2" s="3"/>
      <c r="J2" s="22">
        <v>265803.5</v>
      </c>
      <c r="K2" s="22">
        <v>116549.3</v>
      </c>
      <c r="L2" s="22">
        <f>SUM(J2:K2)</f>
        <v>382352.800000001</v>
      </c>
      <c r="M2" s="22">
        <v>150000</v>
      </c>
      <c r="N2" s="22">
        <f>L2-M2</f>
        <v>232352.800000001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3"/>
    </row>
    <row r="3" ht="24" customHeight="1" spans="1:53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4</v>
      </c>
      <c r="H3" s="5" t="s">
        <v>9</v>
      </c>
      <c r="J3" s="20">
        <v>1</v>
      </c>
      <c r="K3" s="20"/>
      <c r="L3" s="20"/>
      <c r="M3" s="20"/>
      <c r="N3" s="22"/>
      <c r="O3" s="20">
        <v>2</v>
      </c>
      <c r="P3" s="20"/>
      <c r="Q3" s="20"/>
      <c r="R3" s="20"/>
      <c r="S3" s="22"/>
      <c r="T3" s="20">
        <v>3</v>
      </c>
      <c r="U3" s="20"/>
      <c r="V3" s="20"/>
      <c r="W3" s="20"/>
      <c r="X3" s="22"/>
      <c r="Y3" s="20">
        <v>4</v>
      </c>
      <c r="Z3" s="20"/>
      <c r="AA3" s="20"/>
      <c r="AB3" s="20"/>
      <c r="AC3" s="22"/>
      <c r="AD3" s="20">
        <v>5</v>
      </c>
      <c r="AE3" s="20"/>
      <c r="AF3" s="20"/>
      <c r="AG3" s="20"/>
      <c r="AH3" s="22"/>
      <c r="AI3" s="20">
        <v>6</v>
      </c>
      <c r="AJ3" s="20"/>
      <c r="AK3" s="20"/>
      <c r="AL3" s="20"/>
      <c r="AM3" s="22"/>
      <c r="AN3" s="20">
        <v>7</v>
      </c>
      <c r="AO3" s="20"/>
      <c r="AP3" s="20"/>
      <c r="AQ3" s="20"/>
      <c r="AR3" s="22"/>
      <c r="AS3" s="20">
        <v>8</v>
      </c>
      <c r="AT3" s="20"/>
      <c r="AU3" s="20"/>
      <c r="AV3" s="20"/>
      <c r="AW3" s="22"/>
      <c r="AX3" s="20">
        <v>9</v>
      </c>
      <c r="AY3" s="20"/>
      <c r="AZ3" s="20"/>
      <c r="BA3" s="20"/>
    </row>
    <row r="4" ht="24" customHeight="1" spans="1:53">
      <c r="A4" s="7">
        <v>1</v>
      </c>
      <c r="B4" s="7" t="s">
        <v>10</v>
      </c>
      <c r="C4" s="8">
        <f>M4+R4+W4+AB4+AG4+AL4+AQ4+AV4</f>
        <v>1062</v>
      </c>
      <c r="D4" s="9">
        <f>J4+O4+T4+Y4+AD4+AI4+AN4+AS4+AX4</f>
        <v>6887.4</v>
      </c>
      <c r="E4" s="10">
        <f>[1]Sheet1!D1+[1]Sheet1!J1+[1]Sheet1!P1+[1]Sheet1!V1</f>
        <v>2069</v>
      </c>
      <c r="F4" s="10">
        <f>K4+P4+U4+Z4+AE4+AJ4+AO4+AT4+AY4</f>
        <v>1637</v>
      </c>
      <c r="G4" s="10">
        <f>L4+Q4+V4+AA4+AF4+AK4+AP4+AU4+AZ4</f>
        <v>5250.4</v>
      </c>
      <c r="H4" s="11" t="s">
        <v>11</v>
      </c>
      <c r="J4" s="22">
        <v>421.6</v>
      </c>
      <c r="K4" s="22">
        <v>88</v>
      </c>
      <c r="L4" s="22">
        <v>333.6</v>
      </c>
      <c r="M4" s="22">
        <v>85</v>
      </c>
      <c r="N4" s="22"/>
      <c r="O4" s="22">
        <v>1902.7</v>
      </c>
      <c r="P4" s="22">
        <v>293.5</v>
      </c>
      <c r="Q4" s="22">
        <v>1609.2</v>
      </c>
      <c r="R4" s="22">
        <v>233</v>
      </c>
      <c r="S4" s="22"/>
      <c r="T4" s="22">
        <v>1020</v>
      </c>
      <c r="U4" s="22">
        <v>184</v>
      </c>
      <c r="V4" s="22">
        <v>836</v>
      </c>
      <c r="W4" s="22">
        <v>147</v>
      </c>
      <c r="X4" s="22"/>
      <c r="Y4" s="22">
        <v>522.8</v>
      </c>
      <c r="Z4" s="22">
        <v>128</v>
      </c>
      <c r="AA4" s="22">
        <v>394.8</v>
      </c>
      <c r="AB4" s="22">
        <v>75</v>
      </c>
      <c r="AC4" s="22"/>
      <c r="AD4" s="22">
        <v>88</v>
      </c>
      <c r="AE4" s="22">
        <v>29</v>
      </c>
      <c r="AF4" s="22">
        <v>59</v>
      </c>
      <c r="AG4" s="22">
        <v>25</v>
      </c>
      <c r="AH4" s="22"/>
      <c r="AI4" s="22">
        <v>1688.3</v>
      </c>
      <c r="AJ4" s="22">
        <v>503.5</v>
      </c>
      <c r="AK4" s="22">
        <v>1184.8</v>
      </c>
      <c r="AL4" s="22">
        <v>289</v>
      </c>
      <c r="AM4" s="22"/>
      <c r="AN4" s="22">
        <v>668</v>
      </c>
      <c r="AO4" s="22">
        <v>221.5</v>
      </c>
      <c r="AP4" s="22">
        <v>446.5</v>
      </c>
      <c r="AQ4" s="22">
        <v>98</v>
      </c>
      <c r="AR4" s="22"/>
      <c r="AS4" s="22">
        <v>521</v>
      </c>
      <c r="AT4" s="22">
        <v>189.5</v>
      </c>
      <c r="AU4" s="22">
        <v>331.5</v>
      </c>
      <c r="AV4" s="22">
        <v>110</v>
      </c>
      <c r="AW4" s="22"/>
      <c r="AX4" s="22">
        <v>55</v>
      </c>
      <c r="AY4" s="22">
        <v>0</v>
      </c>
      <c r="AZ4" s="22">
        <v>55</v>
      </c>
      <c r="BA4" s="23">
        <v>110</v>
      </c>
    </row>
    <row r="5" ht="24" customHeight="1" spans="1:53">
      <c r="A5" s="7">
        <v>2</v>
      </c>
      <c r="B5" s="12" t="s">
        <v>12</v>
      </c>
      <c r="C5" s="8">
        <f t="shared" ref="C5:C25" si="0">M5+R5+W5+AB5+AG5+AL5+AQ5+AV5</f>
        <v>79099</v>
      </c>
      <c r="D5" s="9">
        <f t="shared" ref="D5:D25" si="1">J5+O5+T5+Y5+AD5+AI5+AN5+AS5+AX5</f>
        <v>238058.7</v>
      </c>
      <c r="E5" s="10">
        <f>[1]Sheet1!D2+[1]Sheet1!J2+[1]Sheet1!P2+[1]Sheet1!V2</f>
        <v>132837.5</v>
      </c>
      <c r="F5" s="10">
        <v>150000</v>
      </c>
      <c r="G5" s="10">
        <v>88058.7000000001</v>
      </c>
      <c r="H5" s="13"/>
      <c r="J5" s="22">
        <v>56756.8999999998</v>
      </c>
      <c r="K5" s="22">
        <v>36052.5</v>
      </c>
      <c r="L5" s="22">
        <v>20704.4000000001</v>
      </c>
      <c r="M5" s="22">
        <v>19348</v>
      </c>
      <c r="N5" s="22"/>
      <c r="O5" s="22">
        <v>43813.9000000001</v>
      </c>
      <c r="P5" s="22">
        <v>28332.5</v>
      </c>
      <c r="Q5" s="22">
        <v>15481.4</v>
      </c>
      <c r="R5" s="22">
        <v>15120</v>
      </c>
      <c r="S5" s="22"/>
      <c r="T5" s="22">
        <v>45874.8</v>
      </c>
      <c r="U5" s="22">
        <v>29600.5</v>
      </c>
      <c r="V5" s="22">
        <v>16274.3</v>
      </c>
      <c r="W5" s="22">
        <v>16265</v>
      </c>
      <c r="X5" s="22"/>
      <c r="Y5" s="22">
        <v>11076.1</v>
      </c>
      <c r="Z5" s="22">
        <v>7266</v>
      </c>
      <c r="AA5" s="22">
        <v>3810.1</v>
      </c>
      <c r="AB5" s="22">
        <v>3808</v>
      </c>
      <c r="AC5" s="22"/>
      <c r="AD5" s="22">
        <v>13632.5</v>
      </c>
      <c r="AE5" s="22">
        <v>8827</v>
      </c>
      <c r="AF5" s="22">
        <v>4805.5</v>
      </c>
      <c r="AG5" s="22">
        <v>4755</v>
      </c>
      <c r="AH5" s="22"/>
      <c r="AI5" s="22">
        <v>66864.5</v>
      </c>
      <c r="AJ5" s="22">
        <v>46900.5</v>
      </c>
      <c r="AK5" s="22">
        <v>19964</v>
      </c>
      <c r="AL5" s="22">
        <v>19793</v>
      </c>
      <c r="AM5" s="22"/>
      <c r="AN5" s="22"/>
      <c r="AO5" s="22"/>
      <c r="AP5" s="22"/>
      <c r="AQ5" s="22"/>
      <c r="AR5" s="22"/>
      <c r="AS5" s="22">
        <v>35</v>
      </c>
      <c r="AT5" s="22">
        <v>25</v>
      </c>
      <c r="AU5" s="22">
        <v>10</v>
      </c>
      <c r="AV5" s="22">
        <v>10</v>
      </c>
      <c r="AW5" s="22"/>
      <c r="AX5" s="22">
        <v>5</v>
      </c>
      <c r="AY5" s="22">
        <v>0</v>
      </c>
      <c r="AZ5" s="22">
        <v>5</v>
      </c>
      <c r="BA5" s="23">
        <v>10</v>
      </c>
    </row>
    <row r="6" ht="24" customHeight="1" spans="1:53">
      <c r="A6" s="7">
        <v>3</v>
      </c>
      <c r="B6" s="14" t="s">
        <v>13</v>
      </c>
      <c r="C6" s="8">
        <f t="shared" si="0"/>
        <v>104072</v>
      </c>
      <c r="D6" s="9">
        <f t="shared" si="1"/>
        <v>382536.799999997</v>
      </c>
      <c r="E6" s="10">
        <f>[1]Sheet1!D3+[1]Sheet1!J3+[1]Sheet1!P3+[1]Sheet1!V3</f>
        <v>166092.5</v>
      </c>
      <c r="F6" s="10">
        <v>150000</v>
      </c>
      <c r="G6" s="10">
        <v>232536.800000001</v>
      </c>
      <c r="H6" s="13"/>
      <c r="J6" s="22">
        <v>79773.7999999993</v>
      </c>
      <c r="K6" s="22">
        <v>55337</v>
      </c>
      <c r="L6" s="22">
        <v>24436.8000000002</v>
      </c>
      <c r="M6" s="22">
        <v>22248</v>
      </c>
      <c r="N6" s="22"/>
      <c r="O6" s="22">
        <v>97248.0999999995</v>
      </c>
      <c r="P6" s="22">
        <v>66775.5</v>
      </c>
      <c r="Q6" s="22">
        <v>30472.6000000001</v>
      </c>
      <c r="R6" s="22">
        <v>26990</v>
      </c>
      <c r="S6" s="22"/>
      <c r="T6" s="22">
        <v>96777.8999999997</v>
      </c>
      <c r="U6" s="22">
        <v>67168.5</v>
      </c>
      <c r="V6" s="22">
        <v>29609.4000000001</v>
      </c>
      <c r="W6" s="22">
        <v>26908</v>
      </c>
      <c r="X6" s="22"/>
      <c r="Y6" s="22">
        <v>20927.5</v>
      </c>
      <c r="Z6" s="22">
        <v>14164.5</v>
      </c>
      <c r="AA6" s="22">
        <v>6763</v>
      </c>
      <c r="AB6" s="22">
        <v>5782</v>
      </c>
      <c r="AC6" s="22"/>
      <c r="AD6" s="22">
        <v>20822.5</v>
      </c>
      <c r="AE6" s="22">
        <v>14646.5</v>
      </c>
      <c r="AF6" s="22">
        <v>6176</v>
      </c>
      <c r="AG6" s="22">
        <v>5803</v>
      </c>
      <c r="AH6" s="22"/>
      <c r="AI6" s="22">
        <v>64316.2999999985</v>
      </c>
      <c r="AJ6" s="22">
        <v>45946.5</v>
      </c>
      <c r="AK6" s="22">
        <v>18369.8000000001</v>
      </c>
      <c r="AL6" s="22">
        <v>15775</v>
      </c>
      <c r="AM6" s="22"/>
      <c r="AN6" s="22">
        <v>944.5</v>
      </c>
      <c r="AO6" s="22">
        <v>704.5</v>
      </c>
      <c r="AP6" s="22">
        <v>240</v>
      </c>
      <c r="AQ6" s="22">
        <v>198</v>
      </c>
      <c r="AR6" s="22"/>
      <c r="AS6" s="22">
        <v>1542.2</v>
      </c>
      <c r="AT6" s="22">
        <v>1060.5</v>
      </c>
      <c r="AU6" s="22">
        <v>481.7</v>
      </c>
      <c r="AV6" s="22">
        <v>368</v>
      </c>
      <c r="AW6" s="22"/>
      <c r="AX6" s="22">
        <v>184</v>
      </c>
      <c r="AY6" s="22">
        <v>0</v>
      </c>
      <c r="AZ6" s="22">
        <v>184</v>
      </c>
      <c r="BA6" s="23">
        <v>368</v>
      </c>
    </row>
    <row r="7" ht="24" customHeight="1" spans="1:53">
      <c r="A7" s="7">
        <v>4</v>
      </c>
      <c r="B7" s="14" t="s">
        <v>14</v>
      </c>
      <c r="C7" s="8">
        <f t="shared" si="0"/>
        <v>0</v>
      </c>
      <c r="D7" s="9">
        <f t="shared" si="1"/>
        <v>0</v>
      </c>
      <c r="E7" s="10">
        <f>[1]Sheet1!D4+[1]Sheet1!J4+[1]Sheet1!P4+[1]Sheet1!V4</f>
        <v>17</v>
      </c>
      <c r="F7" s="10">
        <f t="shared" ref="F5:F25" si="2">K7+P7+U7+Z7+AE7+AJ7+AO7+AT7</f>
        <v>0</v>
      </c>
      <c r="G7" s="10">
        <f>L7+Q7+V7+AA7+AF7+AK7+AP7+AU7+AZ7</f>
        <v>0</v>
      </c>
      <c r="H7" s="13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>
        <v>0</v>
      </c>
      <c r="AZ7" s="22"/>
      <c r="BA7" s="23"/>
    </row>
    <row r="8" ht="24" customHeight="1" spans="1:53">
      <c r="A8" s="7">
        <v>5</v>
      </c>
      <c r="B8" s="14" t="s">
        <v>15</v>
      </c>
      <c r="C8" s="8">
        <f t="shared" si="0"/>
        <v>2103</v>
      </c>
      <c r="D8" s="9">
        <f t="shared" si="1"/>
        <v>7046.6</v>
      </c>
      <c r="E8" s="10">
        <f>[1]Sheet1!D5+[1]Sheet1!J5+[1]Sheet1!P5+[1]Sheet1!V5</f>
        <v>5801</v>
      </c>
      <c r="F8" s="10">
        <f t="shared" si="2"/>
        <v>4133</v>
      </c>
      <c r="G8" s="10">
        <f>L8+Q8+V8+AA8+AF8+AK8+AP8+AU8+AZ8</f>
        <v>2913.6</v>
      </c>
      <c r="H8" s="13"/>
      <c r="J8" s="22">
        <v>932.8</v>
      </c>
      <c r="K8" s="22">
        <v>533</v>
      </c>
      <c r="L8" s="22">
        <v>399.8</v>
      </c>
      <c r="M8" s="22">
        <v>304</v>
      </c>
      <c r="N8" s="22"/>
      <c r="O8" s="22">
        <v>755.4</v>
      </c>
      <c r="P8" s="22">
        <v>420</v>
      </c>
      <c r="Q8" s="22">
        <v>335.4</v>
      </c>
      <c r="R8" s="22">
        <v>251</v>
      </c>
      <c r="S8" s="22"/>
      <c r="T8" s="22">
        <v>1328.6</v>
      </c>
      <c r="U8" s="22">
        <v>726</v>
      </c>
      <c r="V8" s="22">
        <v>602.6</v>
      </c>
      <c r="W8" s="22">
        <v>432</v>
      </c>
      <c r="X8" s="22"/>
      <c r="Y8" s="22">
        <v>477.8</v>
      </c>
      <c r="Z8" s="22">
        <v>261</v>
      </c>
      <c r="AA8" s="22">
        <v>216.8</v>
      </c>
      <c r="AB8" s="22">
        <v>158</v>
      </c>
      <c r="AC8" s="22"/>
      <c r="AD8" s="22">
        <v>293.5</v>
      </c>
      <c r="AE8" s="22">
        <v>169.5</v>
      </c>
      <c r="AF8" s="22">
        <v>124</v>
      </c>
      <c r="AG8" s="22">
        <v>108</v>
      </c>
      <c r="AH8" s="22"/>
      <c r="AI8" s="22">
        <v>2794.4</v>
      </c>
      <c r="AJ8" s="22">
        <v>1753</v>
      </c>
      <c r="AK8" s="22">
        <v>1041.4</v>
      </c>
      <c r="AL8" s="22">
        <v>731</v>
      </c>
      <c r="AM8" s="22"/>
      <c r="AN8" s="22">
        <v>306.2</v>
      </c>
      <c r="AO8" s="22">
        <v>188</v>
      </c>
      <c r="AP8" s="22">
        <v>118.2</v>
      </c>
      <c r="AQ8" s="22">
        <v>81</v>
      </c>
      <c r="AR8" s="22"/>
      <c r="AS8" s="22">
        <v>138.9</v>
      </c>
      <c r="AT8" s="22">
        <v>82.5</v>
      </c>
      <c r="AU8" s="22">
        <v>56.4</v>
      </c>
      <c r="AV8" s="22">
        <v>38</v>
      </c>
      <c r="AW8" s="22"/>
      <c r="AX8" s="22">
        <v>19</v>
      </c>
      <c r="AY8" s="22">
        <v>0</v>
      </c>
      <c r="AZ8" s="22">
        <v>19</v>
      </c>
      <c r="BA8" s="23">
        <v>38</v>
      </c>
    </row>
    <row r="9" ht="24" customHeight="1" spans="1:53">
      <c r="A9" s="7">
        <v>6</v>
      </c>
      <c r="B9" s="12" t="s">
        <v>16</v>
      </c>
      <c r="C9" s="8">
        <f t="shared" si="0"/>
        <v>1474</v>
      </c>
      <c r="D9" s="9">
        <f t="shared" si="1"/>
        <v>4448.7</v>
      </c>
      <c r="E9" s="10">
        <f>[1]Sheet1!D6+[1]Sheet1!J6+[1]Sheet1!P6+[1]Sheet1!V6</f>
        <v>1524.5</v>
      </c>
      <c r="F9" s="10">
        <f t="shared" si="2"/>
        <v>2308</v>
      </c>
      <c r="G9" s="10">
        <f t="shared" ref="G9:G25" si="3">L9+Q9+V9+AA9+AF9+AK9+AP9+AU9+AZ9</f>
        <v>2140.7</v>
      </c>
      <c r="H9" s="13"/>
      <c r="J9" s="22">
        <v>1619.8</v>
      </c>
      <c r="K9" s="22">
        <v>894</v>
      </c>
      <c r="L9" s="22">
        <v>725.8</v>
      </c>
      <c r="M9" s="22">
        <v>607</v>
      </c>
      <c r="N9" s="22"/>
      <c r="O9" s="22">
        <v>1185.3</v>
      </c>
      <c r="P9" s="22">
        <v>611.5</v>
      </c>
      <c r="Q9" s="22">
        <v>573.8</v>
      </c>
      <c r="R9" s="22">
        <v>389</v>
      </c>
      <c r="S9" s="22"/>
      <c r="T9" s="22">
        <v>521.9</v>
      </c>
      <c r="U9" s="22">
        <v>239.5</v>
      </c>
      <c r="V9" s="22">
        <v>282.4</v>
      </c>
      <c r="W9" s="22">
        <v>173</v>
      </c>
      <c r="X9" s="22"/>
      <c r="Y9" s="22">
        <v>233.4</v>
      </c>
      <c r="Z9" s="22">
        <v>118</v>
      </c>
      <c r="AA9" s="22">
        <v>115.4</v>
      </c>
      <c r="AB9" s="22">
        <v>71</v>
      </c>
      <c r="AC9" s="22"/>
      <c r="AD9" s="22">
        <v>107.2</v>
      </c>
      <c r="AE9" s="22">
        <v>44</v>
      </c>
      <c r="AF9" s="22">
        <v>63.2</v>
      </c>
      <c r="AG9" s="22">
        <v>34</v>
      </c>
      <c r="AH9" s="22"/>
      <c r="AI9" s="22">
        <v>714.4</v>
      </c>
      <c r="AJ9" s="22">
        <v>357</v>
      </c>
      <c r="AK9" s="22">
        <v>357.4</v>
      </c>
      <c r="AL9" s="22">
        <v>181</v>
      </c>
      <c r="AM9" s="22"/>
      <c r="AN9" s="22">
        <v>57.7</v>
      </c>
      <c r="AO9" s="22">
        <v>39.5</v>
      </c>
      <c r="AP9" s="22">
        <v>18.2</v>
      </c>
      <c r="AQ9" s="22">
        <v>16</v>
      </c>
      <c r="AR9" s="22"/>
      <c r="AS9" s="22">
        <v>7.5</v>
      </c>
      <c r="AT9" s="22">
        <v>4.5</v>
      </c>
      <c r="AU9" s="22">
        <v>3</v>
      </c>
      <c r="AV9" s="22">
        <v>3</v>
      </c>
      <c r="AW9" s="22"/>
      <c r="AX9" s="22">
        <v>1.5</v>
      </c>
      <c r="AY9" s="22">
        <v>0</v>
      </c>
      <c r="AZ9" s="22">
        <v>1.5</v>
      </c>
      <c r="BA9" s="23">
        <v>3</v>
      </c>
    </row>
    <row r="10" ht="24" customHeight="1" spans="1:53">
      <c r="A10" s="7">
        <v>7</v>
      </c>
      <c r="B10" s="12" t="s">
        <v>17</v>
      </c>
      <c r="C10" s="8">
        <f t="shared" si="0"/>
        <v>5160</v>
      </c>
      <c r="D10" s="9">
        <f t="shared" si="1"/>
        <v>16765.4</v>
      </c>
      <c r="E10" s="10">
        <f>[1]Sheet1!D7+[1]Sheet1!J7+[1]Sheet1!P7+[1]Sheet1!V7</f>
        <v>2861.5</v>
      </c>
      <c r="F10" s="10">
        <f t="shared" si="2"/>
        <v>10080</v>
      </c>
      <c r="G10" s="10">
        <f t="shared" si="3"/>
        <v>6685.4</v>
      </c>
      <c r="H10" s="13"/>
      <c r="J10" s="22">
        <v>5774.4</v>
      </c>
      <c r="K10" s="22">
        <v>3782</v>
      </c>
      <c r="L10" s="22">
        <v>1992.4</v>
      </c>
      <c r="M10" s="22">
        <v>1878</v>
      </c>
      <c r="N10" s="22"/>
      <c r="O10" s="22">
        <v>6569</v>
      </c>
      <c r="P10" s="22">
        <v>4019</v>
      </c>
      <c r="Q10" s="22">
        <v>2550</v>
      </c>
      <c r="R10" s="22">
        <v>2057</v>
      </c>
      <c r="S10" s="22"/>
      <c r="T10" s="22">
        <v>2732.9</v>
      </c>
      <c r="U10" s="22">
        <v>1500.5</v>
      </c>
      <c r="V10" s="22">
        <v>1232.4</v>
      </c>
      <c r="W10" s="22">
        <v>799</v>
      </c>
      <c r="X10" s="22"/>
      <c r="Y10" s="22">
        <v>580</v>
      </c>
      <c r="Z10" s="22">
        <v>298</v>
      </c>
      <c r="AA10" s="22">
        <v>282</v>
      </c>
      <c r="AB10" s="22">
        <v>158</v>
      </c>
      <c r="AC10" s="22"/>
      <c r="AD10" s="22">
        <v>351.9</v>
      </c>
      <c r="AE10" s="22">
        <v>192.5</v>
      </c>
      <c r="AF10" s="22">
        <v>159.4</v>
      </c>
      <c r="AG10" s="22">
        <v>109</v>
      </c>
      <c r="AH10" s="22"/>
      <c r="AI10" s="22">
        <v>736.7</v>
      </c>
      <c r="AJ10" s="22">
        <v>282</v>
      </c>
      <c r="AK10" s="22">
        <v>454.7</v>
      </c>
      <c r="AL10" s="22">
        <v>155</v>
      </c>
      <c r="AM10" s="22"/>
      <c r="AN10" s="22">
        <v>7.5</v>
      </c>
      <c r="AO10" s="22">
        <v>4.5</v>
      </c>
      <c r="AP10" s="22">
        <v>3</v>
      </c>
      <c r="AQ10" s="22">
        <v>3</v>
      </c>
      <c r="AR10" s="22"/>
      <c r="AS10" s="22">
        <v>12.5</v>
      </c>
      <c r="AT10" s="22">
        <v>1.5</v>
      </c>
      <c r="AU10" s="22">
        <v>11</v>
      </c>
      <c r="AV10" s="22">
        <v>1</v>
      </c>
      <c r="AW10" s="22"/>
      <c r="AX10" s="22">
        <v>0.5</v>
      </c>
      <c r="AY10" s="22">
        <v>0</v>
      </c>
      <c r="AZ10" s="22">
        <v>0.5</v>
      </c>
      <c r="BA10" s="23">
        <v>1</v>
      </c>
    </row>
    <row r="11" ht="24" customHeight="1" spans="1:53">
      <c r="A11" s="7">
        <v>8</v>
      </c>
      <c r="B11" s="12" t="s">
        <v>18</v>
      </c>
      <c r="C11" s="8">
        <f t="shared" si="0"/>
        <v>397</v>
      </c>
      <c r="D11" s="9">
        <f t="shared" si="1"/>
        <v>2223.2</v>
      </c>
      <c r="E11" s="10">
        <f>[1]Sheet1!D8+[1]Sheet1!J8+[1]Sheet1!P8+[1]Sheet1!V8</f>
        <v>528</v>
      </c>
      <c r="F11" s="10">
        <f t="shared" si="2"/>
        <v>519.5</v>
      </c>
      <c r="G11" s="10">
        <f t="shared" si="3"/>
        <v>1703.7</v>
      </c>
      <c r="H11" s="13"/>
      <c r="J11" s="22">
        <v>105</v>
      </c>
      <c r="K11" s="22">
        <v>30</v>
      </c>
      <c r="L11" s="22">
        <v>75</v>
      </c>
      <c r="M11" s="22">
        <v>30</v>
      </c>
      <c r="N11" s="22"/>
      <c r="O11" s="22">
        <v>426.7</v>
      </c>
      <c r="P11" s="22">
        <v>91.5</v>
      </c>
      <c r="Q11" s="22">
        <v>335.2</v>
      </c>
      <c r="R11" s="22">
        <v>83</v>
      </c>
      <c r="S11" s="22"/>
      <c r="T11" s="22">
        <v>333.4</v>
      </c>
      <c r="U11" s="22">
        <v>76</v>
      </c>
      <c r="V11" s="22">
        <v>257.4</v>
      </c>
      <c r="W11" s="22">
        <v>65</v>
      </c>
      <c r="X11" s="22"/>
      <c r="Y11" s="22">
        <v>152.7</v>
      </c>
      <c r="Z11" s="22">
        <v>36.5</v>
      </c>
      <c r="AA11" s="22">
        <v>116.2</v>
      </c>
      <c r="AB11" s="22">
        <v>31</v>
      </c>
      <c r="AC11" s="22"/>
      <c r="AD11" s="22">
        <v>53</v>
      </c>
      <c r="AE11" s="22">
        <v>13</v>
      </c>
      <c r="AF11" s="22">
        <v>40</v>
      </c>
      <c r="AG11" s="22">
        <v>13</v>
      </c>
      <c r="AH11" s="22"/>
      <c r="AI11" s="22">
        <v>1082.4</v>
      </c>
      <c r="AJ11" s="22">
        <v>256</v>
      </c>
      <c r="AK11" s="22">
        <v>826.4</v>
      </c>
      <c r="AL11" s="22">
        <v>164</v>
      </c>
      <c r="AM11" s="22"/>
      <c r="AN11" s="22">
        <v>59</v>
      </c>
      <c r="AO11" s="22">
        <v>12</v>
      </c>
      <c r="AP11" s="22">
        <v>47</v>
      </c>
      <c r="AQ11" s="22">
        <v>8</v>
      </c>
      <c r="AR11" s="22"/>
      <c r="AS11" s="22">
        <v>9.5</v>
      </c>
      <c r="AT11" s="22">
        <v>4.5</v>
      </c>
      <c r="AU11" s="22">
        <v>5</v>
      </c>
      <c r="AV11" s="22">
        <v>3</v>
      </c>
      <c r="AW11" s="22"/>
      <c r="AX11" s="22">
        <v>1.5</v>
      </c>
      <c r="AY11" s="22">
        <v>0</v>
      </c>
      <c r="AZ11" s="22">
        <v>1.5</v>
      </c>
      <c r="BA11" s="23">
        <v>3</v>
      </c>
    </row>
    <row r="12" ht="24" customHeight="1" spans="1:53">
      <c r="A12" s="7">
        <v>9</v>
      </c>
      <c r="B12" s="12" t="s">
        <v>19</v>
      </c>
      <c r="C12" s="8">
        <f t="shared" si="0"/>
        <v>300</v>
      </c>
      <c r="D12" s="9">
        <f t="shared" si="1"/>
        <v>844.4</v>
      </c>
      <c r="E12" s="10">
        <f>[1]Sheet1!D9+[1]Sheet1!J9+[1]Sheet1!P9+[1]Sheet1!V9</f>
        <v>250</v>
      </c>
      <c r="F12" s="10">
        <f t="shared" si="2"/>
        <v>466.5</v>
      </c>
      <c r="G12" s="10">
        <f t="shared" si="3"/>
        <v>377.9</v>
      </c>
      <c r="H12" s="13"/>
      <c r="J12" s="22"/>
      <c r="K12" s="22"/>
      <c r="L12" s="22"/>
      <c r="M12" s="22"/>
      <c r="N12" s="22"/>
      <c r="O12" s="22">
        <v>4</v>
      </c>
      <c r="P12" s="22">
        <v>2</v>
      </c>
      <c r="Q12" s="22">
        <v>2</v>
      </c>
      <c r="R12" s="22">
        <v>2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>
        <v>598.9</v>
      </c>
      <c r="AJ12" s="22">
        <v>332.5</v>
      </c>
      <c r="AK12" s="22">
        <v>266.4</v>
      </c>
      <c r="AL12" s="22">
        <v>211</v>
      </c>
      <c r="AM12" s="22"/>
      <c r="AN12" s="22">
        <v>204.5</v>
      </c>
      <c r="AO12" s="22">
        <v>115.5</v>
      </c>
      <c r="AP12" s="22">
        <v>89</v>
      </c>
      <c r="AQ12" s="22">
        <v>76</v>
      </c>
      <c r="AR12" s="22"/>
      <c r="AS12" s="22">
        <v>31.5</v>
      </c>
      <c r="AT12" s="22">
        <v>16.5</v>
      </c>
      <c r="AU12" s="22">
        <v>15</v>
      </c>
      <c r="AV12" s="22">
        <v>11</v>
      </c>
      <c r="AW12" s="22"/>
      <c r="AX12" s="22">
        <v>5.5</v>
      </c>
      <c r="AY12" s="22">
        <v>0</v>
      </c>
      <c r="AZ12" s="22">
        <v>5.5</v>
      </c>
      <c r="BA12" s="23">
        <v>11</v>
      </c>
    </row>
    <row r="13" ht="24" customHeight="1" spans="1:53">
      <c r="A13" s="7">
        <v>10</v>
      </c>
      <c r="B13" s="15" t="s">
        <v>20</v>
      </c>
      <c r="C13" s="8">
        <f t="shared" si="0"/>
        <v>5423</v>
      </c>
      <c r="D13" s="9">
        <f t="shared" si="1"/>
        <v>16841.8</v>
      </c>
      <c r="E13" s="10">
        <f>[1]Sheet1!D10+[1]Sheet1!J10+[1]Sheet1!P10+[1]Sheet1!V10</f>
        <v>9756.5</v>
      </c>
      <c r="F13" s="10">
        <f t="shared" si="2"/>
        <v>10131.5</v>
      </c>
      <c r="G13" s="10">
        <f t="shared" si="3"/>
        <v>6710.3</v>
      </c>
      <c r="H13" s="13"/>
      <c r="J13" s="22">
        <v>3071.7</v>
      </c>
      <c r="K13" s="22">
        <v>1782.5</v>
      </c>
      <c r="L13" s="22">
        <v>1289.2</v>
      </c>
      <c r="M13" s="22">
        <v>1058</v>
      </c>
      <c r="N13" s="22"/>
      <c r="O13" s="22">
        <v>2027.1</v>
      </c>
      <c r="P13" s="22">
        <v>1188.5</v>
      </c>
      <c r="Q13" s="22">
        <v>838.6</v>
      </c>
      <c r="R13" s="22">
        <v>753</v>
      </c>
      <c r="S13" s="22"/>
      <c r="T13" s="22">
        <v>2842.3</v>
      </c>
      <c r="U13" s="22">
        <v>1692.5</v>
      </c>
      <c r="V13" s="22">
        <v>1149.8</v>
      </c>
      <c r="W13" s="22">
        <v>1009</v>
      </c>
      <c r="X13" s="22"/>
      <c r="Y13" s="22">
        <v>1359.6</v>
      </c>
      <c r="Z13" s="22">
        <v>777.5</v>
      </c>
      <c r="AA13" s="22">
        <v>582.1</v>
      </c>
      <c r="AB13" s="22">
        <v>446</v>
      </c>
      <c r="AC13" s="22"/>
      <c r="AD13" s="22"/>
      <c r="AE13" s="22"/>
      <c r="AF13" s="22"/>
      <c r="AG13" s="22"/>
      <c r="AH13" s="22"/>
      <c r="AI13" s="22">
        <v>5299.1</v>
      </c>
      <c r="AJ13" s="22">
        <v>3333</v>
      </c>
      <c r="AK13" s="22">
        <v>1966.1</v>
      </c>
      <c r="AL13" s="22">
        <v>1522</v>
      </c>
      <c r="AM13" s="22"/>
      <c r="AN13" s="22">
        <v>2239</v>
      </c>
      <c r="AO13" s="22">
        <v>1356</v>
      </c>
      <c r="AP13" s="22">
        <v>883</v>
      </c>
      <c r="AQ13" s="22">
        <v>634</v>
      </c>
      <c r="AR13" s="22"/>
      <c r="AS13" s="22">
        <v>2.5</v>
      </c>
      <c r="AT13" s="22">
        <v>1.5</v>
      </c>
      <c r="AU13" s="22">
        <v>1</v>
      </c>
      <c r="AV13" s="22">
        <v>1</v>
      </c>
      <c r="AW13" s="22"/>
      <c r="AX13" s="22">
        <v>0.5</v>
      </c>
      <c r="AY13" s="22">
        <v>0</v>
      </c>
      <c r="AZ13" s="22">
        <v>0.5</v>
      </c>
      <c r="BA13" s="23">
        <v>1</v>
      </c>
    </row>
    <row r="14" ht="24" customHeight="1" spans="1:53">
      <c r="A14" s="7">
        <v>11</v>
      </c>
      <c r="B14" s="15" t="s">
        <v>21</v>
      </c>
      <c r="C14" s="8">
        <f t="shared" si="0"/>
        <v>1563</v>
      </c>
      <c r="D14" s="9">
        <f t="shared" si="1"/>
        <v>4383.9</v>
      </c>
      <c r="E14" s="10">
        <f>[1]Sheet1!D11+[1]Sheet1!J11+[1]Sheet1!P11+[1]Sheet1!V11</f>
        <v>2337.5</v>
      </c>
      <c r="F14" s="10">
        <f t="shared" si="2"/>
        <v>2602</v>
      </c>
      <c r="G14" s="10">
        <f t="shared" si="3"/>
        <v>1781.9</v>
      </c>
      <c r="H14" s="13"/>
      <c r="J14" s="22">
        <v>426.2</v>
      </c>
      <c r="K14" s="22">
        <v>233</v>
      </c>
      <c r="L14" s="22">
        <v>193.2</v>
      </c>
      <c r="M14" s="22">
        <v>186</v>
      </c>
      <c r="N14" s="22"/>
      <c r="O14" s="22">
        <v>600.3</v>
      </c>
      <c r="P14" s="22">
        <v>327.5</v>
      </c>
      <c r="Q14" s="22">
        <v>272.8</v>
      </c>
      <c r="R14" s="22">
        <v>244</v>
      </c>
      <c r="S14" s="22"/>
      <c r="T14" s="22">
        <v>589.1</v>
      </c>
      <c r="U14" s="22">
        <v>317.5</v>
      </c>
      <c r="V14" s="22">
        <v>271.6</v>
      </c>
      <c r="W14" s="22">
        <v>237</v>
      </c>
      <c r="X14" s="22"/>
      <c r="Y14" s="22">
        <v>327</v>
      </c>
      <c r="Z14" s="22">
        <v>188.5</v>
      </c>
      <c r="AA14" s="22">
        <v>138.5</v>
      </c>
      <c r="AB14" s="22">
        <v>126</v>
      </c>
      <c r="AC14" s="22"/>
      <c r="AD14" s="22">
        <v>240.9</v>
      </c>
      <c r="AE14" s="22">
        <v>122.5</v>
      </c>
      <c r="AF14" s="22">
        <v>118.4</v>
      </c>
      <c r="AG14" s="22">
        <v>87</v>
      </c>
      <c r="AH14" s="22"/>
      <c r="AI14" s="22">
        <v>1736.1</v>
      </c>
      <c r="AJ14" s="22">
        <v>1129.5</v>
      </c>
      <c r="AK14" s="22">
        <v>606.6</v>
      </c>
      <c r="AL14" s="22">
        <v>547</v>
      </c>
      <c r="AM14" s="22"/>
      <c r="AN14" s="22">
        <v>319</v>
      </c>
      <c r="AO14" s="22">
        <v>202.5</v>
      </c>
      <c r="AP14" s="22">
        <v>116.5</v>
      </c>
      <c r="AQ14" s="22">
        <v>100</v>
      </c>
      <c r="AR14" s="22"/>
      <c r="AS14" s="22">
        <v>127.3</v>
      </c>
      <c r="AT14" s="22">
        <v>81</v>
      </c>
      <c r="AU14" s="22">
        <v>46.3</v>
      </c>
      <c r="AV14" s="22">
        <v>36</v>
      </c>
      <c r="AW14" s="22"/>
      <c r="AX14" s="22">
        <v>18</v>
      </c>
      <c r="AY14" s="22">
        <v>0</v>
      </c>
      <c r="AZ14" s="22">
        <v>18</v>
      </c>
      <c r="BA14" s="23">
        <v>36</v>
      </c>
    </row>
    <row r="15" ht="24" customHeight="1" spans="1:53">
      <c r="A15" s="7">
        <v>12</v>
      </c>
      <c r="B15" s="15" t="s">
        <v>22</v>
      </c>
      <c r="C15" s="8">
        <f t="shared" si="0"/>
        <v>152</v>
      </c>
      <c r="D15" s="9">
        <f t="shared" si="1"/>
        <v>513.7</v>
      </c>
      <c r="E15" s="10">
        <f>[1]Sheet1!D12+[1]Sheet1!J12+[1]Sheet1!P12+[1]Sheet1!V12</f>
        <v>355</v>
      </c>
      <c r="F15" s="10">
        <f t="shared" si="2"/>
        <v>236</v>
      </c>
      <c r="G15" s="10">
        <f t="shared" si="3"/>
        <v>277.7</v>
      </c>
      <c r="H15" s="13"/>
      <c r="J15" s="22">
        <v>40</v>
      </c>
      <c r="K15" s="22">
        <v>20</v>
      </c>
      <c r="L15" s="22">
        <v>20</v>
      </c>
      <c r="M15" s="22">
        <v>13</v>
      </c>
      <c r="N15" s="22"/>
      <c r="O15" s="22">
        <v>87.7</v>
      </c>
      <c r="P15" s="22">
        <v>43.5</v>
      </c>
      <c r="Q15" s="22">
        <v>44.2</v>
      </c>
      <c r="R15" s="22">
        <v>33</v>
      </c>
      <c r="S15" s="22"/>
      <c r="T15" s="22">
        <v>89.9</v>
      </c>
      <c r="U15" s="22">
        <v>39.5</v>
      </c>
      <c r="V15" s="22">
        <v>50.4</v>
      </c>
      <c r="W15" s="22">
        <v>27</v>
      </c>
      <c r="X15" s="22"/>
      <c r="Y15" s="22">
        <v>26</v>
      </c>
      <c r="Z15" s="22">
        <v>11</v>
      </c>
      <c r="AA15" s="22">
        <v>15</v>
      </c>
      <c r="AB15" s="22">
        <v>7</v>
      </c>
      <c r="AC15" s="22"/>
      <c r="AD15" s="22">
        <v>51</v>
      </c>
      <c r="AE15" s="22">
        <v>18</v>
      </c>
      <c r="AF15" s="22">
        <v>33</v>
      </c>
      <c r="AG15" s="22">
        <v>14</v>
      </c>
      <c r="AH15" s="22"/>
      <c r="AI15" s="22">
        <v>184.9</v>
      </c>
      <c r="AJ15" s="22">
        <v>89</v>
      </c>
      <c r="AK15" s="22">
        <v>95.9</v>
      </c>
      <c r="AL15" s="22">
        <v>50</v>
      </c>
      <c r="AM15" s="22"/>
      <c r="AN15" s="22"/>
      <c r="AO15" s="22"/>
      <c r="AP15" s="22"/>
      <c r="AQ15" s="22"/>
      <c r="AR15" s="22"/>
      <c r="AS15" s="22">
        <v>30.2</v>
      </c>
      <c r="AT15" s="22">
        <v>15</v>
      </c>
      <c r="AU15" s="22">
        <v>15.2</v>
      </c>
      <c r="AV15" s="22">
        <v>8</v>
      </c>
      <c r="AW15" s="22"/>
      <c r="AX15" s="22">
        <v>4</v>
      </c>
      <c r="AY15" s="22">
        <v>0</v>
      </c>
      <c r="AZ15" s="22">
        <v>4</v>
      </c>
      <c r="BA15" s="23">
        <v>8</v>
      </c>
    </row>
    <row r="16" ht="24" customHeight="1" spans="1:53">
      <c r="A16" s="7">
        <v>13</v>
      </c>
      <c r="B16" s="15" t="s">
        <v>23</v>
      </c>
      <c r="C16" s="8">
        <f t="shared" si="0"/>
        <v>6</v>
      </c>
      <c r="D16" s="9">
        <f t="shared" si="1"/>
        <v>21.9</v>
      </c>
      <c r="E16" s="10">
        <f>[1]Sheet1!D13+[1]Sheet1!J13+[1]Sheet1!P13+[1]Sheet1!V13</f>
        <v>27.5</v>
      </c>
      <c r="F16" s="10">
        <f t="shared" si="2"/>
        <v>10.5</v>
      </c>
      <c r="G16" s="10">
        <f t="shared" si="3"/>
        <v>11.4</v>
      </c>
      <c r="H16" s="13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>
        <v>21.9</v>
      </c>
      <c r="AJ16" s="22">
        <v>10.5</v>
      </c>
      <c r="AK16" s="22">
        <v>11.4</v>
      </c>
      <c r="AL16" s="22">
        <v>6</v>
      </c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>
        <v>0</v>
      </c>
      <c r="AZ16" s="22"/>
      <c r="BA16" s="23"/>
    </row>
    <row r="17" ht="24" customHeight="1" spans="1:53">
      <c r="A17" s="7">
        <v>14</v>
      </c>
      <c r="B17" s="15" t="s">
        <v>24</v>
      </c>
      <c r="C17" s="8">
        <f t="shared" si="0"/>
        <v>886</v>
      </c>
      <c r="D17" s="9">
        <f t="shared" si="1"/>
        <v>3834.8</v>
      </c>
      <c r="E17" s="10">
        <f>[1]Sheet1!D14+[1]Sheet1!J14+[1]Sheet1!P14+[1]Sheet1!V14</f>
        <v>2106.5</v>
      </c>
      <c r="F17" s="10">
        <f t="shared" si="2"/>
        <v>1454</v>
      </c>
      <c r="G17" s="10">
        <f t="shared" si="3"/>
        <v>2380.8</v>
      </c>
      <c r="H17" s="13"/>
      <c r="J17" s="22">
        <v>692.9</v>
      </c>
      <c r="K17" s="22">
        <v>260.5</v>
      </c>
      <c r="L17" s="22">
        <v>432.4</v>
      </c>
      <c r="M17" s="22">
        <v>171</v>
      </c>
      <c r="N17" s="22"/>
      <c r="O17" s="22">
        <v>678.6</v>
      </c>
      <c r="P17" s="22">
        <v>255</v>
      </c>
      <c r="Q17" s="22">
        <v>423.599999999999</v>
      </c>
      <c r="R17" s="22">
        <v>156</v>
      </c>
      <c r="S17" s="22"/>
      <c r="T17" s="22">
        <v>468.3</v>
      </c>
      <c r="U17" s="22">
        <v>165.5</v>
      </c>
      <c r="V17" s="22">
        <v>302.8</v>
      </c>
      <c r="W17" s="22">
        <v>116</v>
      </c>
      <c r="X17" s="22"/>
      <c r="Y17" s="22">
        <v>352.4</v>
      </c>
      <c r="Z17" s="22">
        <v>111</v>
      </c>
      <c r="AA17" s="22">
        <v>241.4</v>
      </c>
      <c r="AB17" s="22">
        <v>80</v>
      </c>
      <c r="AC17" s="22"/>
      <c r="AD17" s="22">
        <v>158.9</v>
      </c>
      <c r="AE17" s="22">
        <v>47</v>
      </c>
      <c r="AF17" s="22">
        <v>111.9</v>
      </c>
      <c r="AG17" s="22">
        <v>35</v>
      </c>
      <c r="AH17" s="22"/>
      <c r="AI17" s="22">
        <v>1286.6</v>
      </c>
      <c r="AJ17" s="22">
        <v>540.5</v>
      </c>
      <c r="AK17" s="22">
        <v>746.1</v>
      </c>
      <c r="AL17" s="22">
        <v>283</v>
      </c>
      <c r="AM17" s="22"/>
      <c r="AN17" s="22">
        <v>197.1</v>
      </c>
      <c r="AO17" s="22">
        <v>74.5</v>
      </c>
      <c r="AP17" s="22">
        <v>122.6</v>
      </c>
      <c r="AQ17" s="22">
        <v>45</v>
      </c>
      <c r="AR17" s="22"/>
      <c r="AS17" s="22"/>
      <c r="AT17" s="22"/>
      <c r="AU17" s="22"/>
      <c r="AV17" s="22"/>
      <c r="AW17" s="22"/>
      <c r="AX17" s="22"/>
      <c r="AY17" s="22">
        <v>0</v>
      </c>
      <c r="AZ17" s="22"/>
      <c r="BA17" s="23"/>
    </row>
    <row r="18" ht="24" customHeight="1" spans="1:53">
      <c r="A18" s="7">
        <v>15</v>
      </c>
      <c r="B18" s="15" t="s">
        <v>25</v>
      </c>
      <c r="C18" s="8">
        <f t="shared" si="0"/>
        <v>6373</v>
      </c>
      <c r="D18" s="9">
        <f t="shared" si="1"/>
        <v>28035.1</v>
      </c>
      <c r="E18" s="10">
        <f>[1]Sheet1!D15+[1]Sheet1!J15+[1]Sheet1!P15+[1]Sheet1!V15</f>
        <v>10660.5</v>
      </c>
      <c r="F18" s="10">
        <f t="shared" si="2"/>
        <v>18251</v>
      </c>
      <c r="G18" s="10">
        <f t="shared" si="3"/>
        <v>9784.09999999999</v>
      </c>
      <c r="H18" s="13"/>
      <c r="J18" s="22">
        <v>1881.9</v>
      </c>
      <c r="K18" s="22">
        <v>1181.5</v>
      </c>
      <c r="L18" s="22">
        <v>700.4</v>
      </c>
      <c r="M18" s="22">
        <v>512</v>
      </c>
      <c r="N18" s="22"/>
      <c r="O18" s="22">
        <v>3041.8</v>
      </c>
      <c r="P18" s="22">
        <v>1809</v>
      </c>
      <c r="Q18" s="22">
        <v>1232.8</v>
      </c>
      <c r="R18" s="22">
        <v>833</v>
      </c>
      <c r="S18" s="22"/>
      <c r="T18" s="22">
        <v>6500.19999999999</v>
      </c>
      <c r="U18" s="22">
        <v>4157</v>
      </c>
      <c r="V18" s="22">
        <v>2343.2</v>
      </c>
      <c r="W18" s="22">
        <v>1695</v>
      </c>
      <c r="X18" s="22"/>
      <c r="Y18" s="22">
        <v>2421.3</v>
      </c>
      <c r="Z18" s="22">
        <v>1593.5</v>
      </c>
      <c r="AA18" s="22">
        <v>827.8</v>
      </c>
      <c r="AB18" s="22">
        <v>673</v>
      </c>
      <c r="AC18" s="22"/>
      <c r="AD18" s="22">
        <v>1367.8</v>
      </c>
      <c r="AE18" s="22">
        <v>845</v>
      </c>
      <c r="AF18" s="22">
        <v>522.8</v>
      </c>
      <c r="AG18" s="22">
        <v>343</v>
      </c>
      <c r="AH18" s="22"/>
      <c r="AI18" s="22">
        <v>10110.7</v>
      </c>
      <c r="AJ18" s="22">
        <v>6874</v>
      </c>
      <c r="AK18" s="22">
        <v>3236.69999999999</v>
      </c>
      <c r="AL18" s="22">
        <v>1869</v>
      </c>
      <c r="AM18" s="22"/>
      <c r="AN18" s="22">
        <v>636.2</v>
      </c>
      <c r="AO18" s="22">
        <v>422</v>
      </c>
      <c r="AP18" s="22">
        <v>214.2</v>
      </c>
      <c r="AQ18" s="22">
        <v>70</v>
      </c>
      <c r="AR18" s="22"/>
      <c r="AS18" s="22">
        <v>1886.2</v>
      </c>
      <c r="AT18" s="22">
        <v>1369</v>
      </c>
      <c r="AU18" s="22">
        <v>517.2</v>
      </c>
      <c r="AV18" s="22">
        <v>378</v>
      </c>
      <c r="AW18" s="22"/>
      <c r="AX18" s="22">
        <v>189</v>
      </c>
      <c r="AY18" s="22">
        <v>0</v>
      </c>
      <c r="AZ18" s="22">
        <v>189</v>
      </c>
      <c r="BA18" s="23">
        <v>378</v>
      </c>
    </row>
    <row r="19" ht="24" customHeight="1" spans="1:53">
      <c r="A19" s="7">
        <v>16</v>
      </c>
      <c r="B19" s="15" t="s">
        <v>26</v>
      </c>
      <c r="C19" s="8">
        <f t="shared" si="0"/>
        <v>68</v>
      </c>
      <c r="D19" s="9">
        <f t="shared" si="1"/>
        <v>548</v>
      </c>
      <c r="E19" s="10">
        <f>[1]Sheet1!D16+[1]Sheet1!J16+[1]Sheet1!P16+[1]Sheet1!V16</f>
        <v>42</v>
      </c>
      <c r="F19" s="10">
        <f t="shared" si="2"/>
        <v>95</v>
      </c>
      <c r="G19" s="10">
        <f t="shared" si="3"/>
        <v>453</v>
      </c>
      <c r="H19" s="13"/>
      <c r="J19" s="22"/>
      <c r="K19" s="22"/>
      <c r="L19" s="22"/>
      <c r="M19" s="22"/>
      <c r="N19" s="22"/>
      <c r="O19" s="22">
        <v>16</v>
      </c>
      <c r="P19" s="22">
        <v>2</v>
      </c>
      <c r="Q19" s="22">
        <v>14</v>
      </c>
      <c r="R19" s="22">
        <v>2</v>
      </c>
      <c r="S19" s="22"/>
      <c r="T19" s="22">
        <v>239.8</v>
      </c>
      <c r="U19" s="22">
        <v>34</v>
      </c>
      <c r="V19" s="22">
        <v>205.8</v>
      </c>
      <c r="W19" s="22">
        <v>24</v>
      </c>
      <c r="X19" s="22"/>
      <c r="Y19" s="22">
        <v>49</v>
      </c>
      <c r="Z19" s="22">
        <v>8</v>
      </c>
      <c r="AA19" s="22">
        <v>41</v>
      </c>
      <c r="AB19" s="22">
        <v>8</v>
      </c>
      <c r="AC19" s="22"/>
      <c r="AD19" s="22">
        <v>7</v>
      </c>
      <c r="AE19" s="22">
        <v>3</v>
      </c>
      <c r="AF19" s="22">
        <v>4</v>
      </c>
      <c r="AG19" s="22">
        <v>3</v>
      </c>
      <c r="AH19" s="22"/>
      <c r="AI19" s="22">
        <v>128.5</v>
      </c>
      <c r="AJ19" s="22">
        <v>25.5</v>
      </c>
      <c r="AK19" s="22">
        <v>103</v>
      </c>
      <c r="AL19" s="22">
        <v>17</v>
      </c>
      <c r="AM19" s="22"/>
      <c r="AN19" s="22">
        <v>34.7</v>
      </c>
      <c r="AO19" s="22">
        <v>13.5</v>
      </c>
      <c r="AP19" s="22">
        <v>21.2</v>
      </c>
      <c r="AQ19" s="22">
        <v>8</v>
      </c>
      <c r="AR19" s="22"/>
      <c r="AS19" s="22">
        <v>70</v>
      </c>
      <c r="AT19" s="22">
        <v>9</v>
      </c>
      <c r="AU19" s="22">
        <v>61</v>
      </c>
      <c r="AV19" s="22">
        <v>6</v>
      </c>
      <c r="AW19" s="22"/>
      <c r="AX19" s="22">
        <v>3</v>
      </c>
      <c r="AY19" s="22">
        <v>0</v>
      </c>
      <c r="AZ19" s="22">
        <v>3</v>
      </c>
      <c r="BA19" s="23">
        <v>6</v>
      </c>
    </row>
    <row r="20" ht="24" customHeight="1" spans="1:53">
      <c r="A20" s="7">
        <v>17</v>
      </c>
      <c r="B20" s="15" t="s">
        <v>27</v>
      </c>
      <c r="C20" s="8">
        <f t="shared" si="0"/>
        <v>0</v>
      </c>
      <c r="D20" s="9">
        <f t="shared" si="1"/>
        <v>0</v>
      </c>
      <c r="E20" s="10">
        <f>[1]Sheet1!D17+[1]Sheet1!J17+[1]Sheet1!P17+[1]Sheet1!V17</f>
        <v>69</v>
      </c>
      <c r="F20" s="10">
        <f t="shared" si="2"/>
        <v>0</v>
      </c>
      <c r="G20" s="10">
        <f t="shared" si="3"/>
        <v>0</v>
      </c>
      <c r="H20" s="13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>
        <v>0</v>
      </c>
      <c r="AZ20" s="22"/>
      <c r="BA20" s="23"/>
    </row>
    <row r="21" ht="24" customHeight="1" spans="1:53">
      <c r="A21" s="7">
        <v>18</v>
      </c>
      <c r="B21" s="15" t="s">
        <v>28</v>
      </c>
      <c r="C21" s="8">
        <f t="shared" si="0"/>
        <v>4638</v>
      </c>
      <c r="D21" s="9">
        <f t="shared" si="1"/>
        <v>29845.2000000002</v>
      </c>
      <c r="E21" s="10">
        <f>[1]Sheet1!D18+[1]Sheet1!J18+[1]Sheet1!P18+[1]Sheet1!V18</f>
        <v>1442.5</v>
      </c>
      <c r="F21" s="10">
        <f t="shared" si="2"/>
        <v>15362</v>
      </c>
      <c r="G21" s="10">
        <f t="shared" si="3"/>
        <v>14483.1999999999</v>
      </c>
      <c r="H21" s="13"/>
      <c r="J21" s="22">
        <v>3296</v>
      </c>
      <c r="K21" s="22">
        <v>1568</v>
      </c>
      <c r="L21" s="22">
        <v>1728.00000000001</v>
      </c>
      <c r="M21" s="22">
        <v>585</v>
      </c>
      <c r="N21" s="22"/>
      <c r="O21" s="22">
        <v>3095.19999999999</v>
      </c>
      <c r="P21" s="22">
        <v>1536</v>
      </c>
      <c r="Q21" s="22">
        <v>1559.2</v>
      </c>
      <c r="R21" s="22">
        <v>538</v>
      </c>
      <c r="S21" s="22"/>
      <c r="T21" s="22">
        <v>3699.79999999999</v>
      </c>
      <c r="U21" s="22">
        <v>1753</v>
      </c>
      <c r="V21" s="22">
        <v>1946.80000000001</v>
      </c>
      <c r="W21" s="22">
        <v>602</v>
      </c>
      <c r="X21" s="22"/>
      <c r="Y21" s="22">
        <v>1987.6</v>
      </c>
      <c r="Z21" s="22">
        <v>950</v>
      </c>
      <c r="AA21" s="22">
        <v>1037.6</v>
      </c>
      <c r="AB21" s="22">
        <v>312</v>
      </c>
      <c r="AC21" s="22"/>
      <c r="AD21" s="22">
        <v>1253.5</v>
      </c>
      <c r="AE21" s="22">
        <v>605</v>
      </c>
      <c r="AF21" s="22">
        <v>648.5</v>
      </c>
      <c r="AG21" s="22">
        <v>184</v>
      </c>
      <c r="AH21" s="22"/>
      <c r="AI21" s="22">
        <v>13664.2000000002</v>
      </c>
      <c r="AJ21" s="22">
        <v>7466</v>
      </c>
      <c r="AK21" s="22">
        <v>6198.19999999991</v>
      </c>
      <c r="AL21" s="22">
        <v>2053</v>
      </c>
      <c r="AM21" s="22"/>
      <c r="AN21" s="22">
        <v>2838.9</v>
      </c>
      <c r="AO21" s="22">
        <v>1477</v>
      </c>
      <c r="AP21" s="22">
        <v>1361.90000000001</v>
      </c>
      <c r="AQ21" s="22">
        <v>362</v>
      </c>
      <c r="AR21" s="22"/>
      <c r="AS21" s="22">
        <v>9</v>
      </c>
      <c r="AT21" s="22">
        <v>7</v>
      </c>
      <c r="AU21" s="22">
        <v>2</v>
      </c>
      <c r="AV21" s="22">
        <v>2</v>
      </c>
      <c r="AW21" s="22"/>
      <c r="AX21" s="22">
        <v>1</v>
      </c>
      <c r="AY21" s="22">
        <v>0</v>
      </c>
      <c r="AZ21" s="22">
        <v>1</v>
      </c>
      <c r="BA21" s="23">
        <v>2</v>
      </c>
    </row>
    <row r="22" ht="24" customHeight="1" spans="1:53">
      <c r="A22" s="7">
        <v>19</v>
      </c>
      <c r="B22" s="15" t="s">
        <v>29</v>
      </c>
      <c r="C22" s="8">
        <f t="shared" si="0"/>
        <v>92</v>
      </c>
      <c r="D22" s="9">
        <f t="shared" si="1"/>
        <v>389</v>
      </c>
      <c r="E22" s="10">
        <f>[1]Sheet1!D19+[1]Sheet1!J19+[1]Sheet1!P19+[1]Sheet1!V19</f>
        <v>8</v>
      </c>
      <c r="F22" s="10">
        <f t="shared" si="2"/>
        <v>139.5</v>
      </c>
      <c r="G22" s="10">
        <f t="shared" si="3"/>
        <v>249.5</v>
      </c>
      <c r="H22" s="13"/>
      <c r="J22" s="22">
        <v>37.7</v>
      </c>
      <c r="K22" s="22">
        <v>16.5</v>
      </c>
      <c r="L22" s="22">
        <v>21.2</v>
      </c>
      <c r="M22" s="22">
        <v>11</v>
      </c>
      <c r="N22" s="22"/>
      <c r="O22" s="22">
        <v>46</v>
      </c>
      <c r="P22" s="22">
        <v>18</v>
      </c>
      <c r="Q22" s="22">
        <v>28</v>
      </c>
      <c r="R22" s="22">
        <v>14</v>
      </c>
      <c r="S22" s="22"/>
      <c r="T22" s="22">
        <v>58.4</v>
      </c>
      <c r="U22" s="22">
        <v>21</v>
      </c>
      <c r="V22" s="22">
        <v>37.4</v>
      </c>
      <c r="W22" s="22">
        <v>18</v>
      </c>
      <c r="X22" s="22"/>
      <c r="Y22" s="22">
        <v>17.3</v>
      </c>
      <c r="Z22" s="22">
        <v>5.5</v>
      </c>
      <c r="AA22" s="22">
        <v>11.8</v>
      </c>
      <c r="AB22" s="22">
        <v>4</v>
      </c>
      <c r="AC22" s="22"/>
      <c r="AD22" s="22">
        <v>23.2</v>
      </c>
      <c r="AE22" s="22">
        <v>8</v>
      </c>
      <c r="AF22" s="22">
        <v>15.2</v>
      </c>
      <c r="AG22" s="22">
        <v>4</v>
      </c>
      <c r="AH22" s="22"/>
      <c r="AI22" s="22">
        <v>104.9</v>
      </c>
      <c r="AJ22" s="22">
        <v>45</v>
      </c>
      <c r="AK22" s="22">
        <v>59.9</v>
      </c>
      <c r="AL22" s="22">
        <v>26</v>
      </c>
      <c r="AM22" s="22"/>
      <c r="AN22" s="22">
        <v>95.5</v>
      </c>
      <c r="AO22" s="22">
        <v>22.5</v>
      </c>
      <c r="AP22" s="22">
        <v>73</v>
      </c>
      <c r="AQ22" s="22">
        <v>13</v>
      </c>
      <c r="AR22" s="22"/>
      <c r="AS22" s="22">
        <v>5</v>
      </c>
      <c r="AT22" s="22">
        <v>3</v>
      </c>
      <c r="AU22" s="22">
        <v>2</v>
      </c>
      <c r="AV22" s="22">
        <v>2</v>
      </c>
      <c r="AW22" s="22"/>
      <c r="AX22" s="22">
        <v>1</v>
      </c>
      <c r="AY22" s="22">
        <v>0</v>
      </c>
      <c r="AZ22" s="22">
        <v>1</v>
      </c>
      <c r="BA22" s="23">
        <v>2</v>
      </c>
    </row>
    <row r="23" ht="24" customHeight="1" spans="1:53">
      <c r="A23" s="7">
        <v>20</v>
      </c>
      <c r="B23" s="15" t="s">
        <v>30</v>
      </c>
      <c r="C23" s="8">
        <f t="shared" si="0"/>
        <v>220</v>
      </c>
      <c r="D23" s="9">
        <f t="shared" si="1"/>
        <v>706.3</v>
      </c>
      <c r="E23" s="10">
        <f>[1]Sheet1!J20+[1]Sheet1!P20</f>
        <v>258</v>
      </c>
      <c r="F23" s="10">
        <f t="shared" si="2"/>
        <v>358.5</v>
      </c>
      <c r="G23" s="10">
        <f t="shared" si="3"/>
        <v>347.8</v>
      </c>
      <c r="H23" s="13"/>
      <c r="J23" s="22">
        <v>175.6</v>
      </c>
      <c r="K23" s="22">
        <v>95</v>
      </c>
      <c r="L23" s="22">
        <v>80.6</v>
      </c>
      <c r="M23" s="22">
        <v>61</v>
      </c>
      <c r="N23" s="22"/>
      <c r="O23" s="22">
        <v>72</v>
      </c>
      <c r="P23" s="22">
        <v>39</v>
      </c>
      <c r="Q23" s="22">
        <v>33</v>
      </c>
      <c r="R23" s="22">
        <v>23</v>
      </c>
      <c r="S23" s="22"/>
      <c r="T23" s="22">
        <v>185.9</v>
      </c>
      <c r="U23" s="22">
        <v>83.5</v>
      </c>
      <c r="V23" s="22">
        <v>102.4</v>
      </c>
      <c r="W23" s="22">
        <v>58</v>
      </c>
      <c r="X23" s="22"/>
      <c r="Y23" s="22"/>
      <c r="Z23" s="22"/>
      <c r="AA23" s="22"/>
      <c r="AB23" s="22"/>
      <c r="AC23" s="22"/>
      <c r="AD23" s="22">
        <v>4.7</v>
      </c>
      <c r="AE23" s="22">
        <v>2.5</v>
      </c>
      <c r="AF23" s="22">
        <v>2.2</v>
      </c>
      <c r="AG23" s="22">
        <v>1</v>
      </c>
      <c r="AH23" s="22"/>
      <c r="AI23" s="22">
        <v>208.6</v>
      </c>
      <c r="AJ23" s="22">
        <v>110</v>
      </c>
      <c r="AK23" s="22">
        <v>98.6</v>
      </c>
      <c r="AL23" s="22">
        <v>59</v>
      </c>
      <c r="AM23" s="22"/>
      <c r="AN23" s="22">
        <v>25.5</v>
      </c>
      <c r="AO23" s="22">
        <v>15</v>
      </c>
      <c r="AP23" s="22">
        <v>10.5</v>
      </c>
      <c r="AQ23" s="22">
        <v>9</v>
      </c>
      <c r="AR23" s="22"/>
      <c r="AS23" s="22">
        <v>29.5</v>
      </c>
      <c r="AT23" s="22">
        <v>13.5</v>
      </c>
      <c r="AU23" s="22">
        <v>16</v>
      </c>
      <c r="AV23" s="22">
        <v>9</v>
      </c>
      <c r="AW23" s="22"/>
      <c r="AX23" s="22">
        <v>4.5</v>
      </c>
      <c r="AY23" s="22">
        <v>0</v>
      </c>
      <c r="AZ23" s="22">
        <v>4.5</v>
      </c>
      <c r="BA23" s="23">
        <v>9</v>
      </c>
    </row>
    <row r="24" ht="24" customHeight="1" spans="1:53">
      <c r="A24" s="7">
        <v>21</v>
      </c>
      <c r="B24" s="15" t="s">
        <v>31</v>
      </c>
      <c r="C24" s="8">
        <f t="shared" si="0"/>
        <v>0</v>
      </c>
      <c r="D24" s="9">
        <f t="shared" si="1"/>
        <v>0</v>
      </c>
      <c r="E24" s="10">
        <f>[1]Sheet1!J21+[1]Sheet1!P21+[1]Sheet1!V21</f>
        <v>13</v>
      </c>
      <c r="F24" s="10">
        <f t="shared" si="2"/>
        <v>0</v>
      </c>
      <c r="G24" s="10">
        <f t="shared" si="3"/>
        <v>0</v>
      </c>
      <c r="H24" s="13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>
        <v>0</v>
      </c>
      <c r="AZ24" s="22"/>
      <c r="BA24" s="23"/>
    </row>
    <row r="25" ht="24" customHeight="1" spans="1:53">
      <c r="A25" s="7"/>
      <c r="B25" s="15" t="s">
        <v>32</v>
      </c>
      <c r="C25" s="8">
        <f t="shared" si="0"/>
        <v>6233</v>
      </c>
      <c r="D25" s="9">
        <f t="shared" si="1"/>
        <v>25637.9000000003</v>
      </c>
      <c r="E25" s="10"/>
      <c r="F25" s="10">
        <f t="shared" si="2"/>
        <v>17839.5</v>
      </c>
      <c r="G25" s="10">
        <f t="shared" si="3"/>
        <v>7798.39999999995</v>
      </c>
      <c r="H25" s="1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>
        <v>23894.7000000003</v>
      </c>
      <c r="AJ25" s="22">
        <v>16707</v>
      </c>
      <c r="AK25" s="22">
        <v>7187.69999999995</v>
      </c>
      <c r="AL25" s="22">
        <v>5753</v>
      </c>
      <c r="AM25" s="22"/>
      <c r="AN25" s="22">
        <v>1442.9</v>
      </c>
      <c r="AO25" s="22">
        <v>963.5</v>
      </c>
      <c r="AP25" s="22">
        <v>479.4</v>
      </c>
      <c r="AQ25" s="22">
        <v>407</v>
      </c>
      <c r="AR25" s="22"/>
      <c r="AS25" s="22">
        <v>263.8</v>
      </c>
      <c r="AT25" s="22">
        <v>169</v>
      </c>
      <c r="AU25" s="22">
        <v>94.8</v>
      </c>
      <c r="AV25" s="22">
        <v>73</v>
      </c>
      <c r="AW25" s="22"/>
      <c r="AX25" s="22">
        <v>36.5</v>
      </c>
      <c r="AY25" s="22">
        <v>0</v>
      </c>
      <c r="AZ25" s="22">
        <v>36.5</v>
      </c>
      <c r="BA25" s="23">
        <v>73</v>
      </c>
    </row>
    <row r="26" ht="24" customHeight="1" spans="1:75">
      <c r="A26" s="7"/>
      <c r="B26" s="16" t="s">
        <v>33</v>
      </c>
      <c r="C26" s="7">
        <f>SUM(C4:C25)</f>
        <v>219321</v>
      </c>
      <c r="D26" s="7">
        <f>SUM(D4:D25)</f>
        <v>769568.799999997</v>
      </c>
      <c r="E26" s="7">
        <f>SUM(E4:E25)</f>
        <v>339057</v>
      </c>
      <c r="F26" s="7">
        <f>SUM(F4:F25)</f>
        <v>385623.5</v>
      </c>
      <c r="G26" s="7">
        <f>SUM(G4:G25)</f>
        <v>383945.300000001</v>
      </c>
      <c r="H26" s="17"/>
      <c r="J26" s="22">
        <f>SUM(J4:J25)</f>
        <v>155006.299999999</v>
      </c>
      <c r="K26" s="22">
        <f>SUM(K4:K25)</f>
        <v>101873.5</v>
      </c>
      <c r="L26" s="22">
        <f>SUM(L4:L25)</f>
        <v>53132.8000000003</v>
      </c>
      <c r="M26" s="22">
        <f>SUM(M4:M25)</f>
        <v>47097</v>
      </c>
      <c r="N26" s="22">
        <f t="shared" ref="N26:AS26" si="4">SUM(N4:N25)</f>
        <v>0</v>
      </c>
      <c r="O26" s="22">
        <f t="shared" si="4"/>
        <v>161569.8</v>
      </c>
      <c r="P26" s="22">
        <f t="shared" si="4"/>
        <v>105764</v>
      </c>
      <c r="Q26" s="22">
        <f t="shared" si="4"/>
        <v>55805.8000000001</v>
      </c>
      <c r="R26" s="22">
        <f t="shared" si="4"/>
        <v>47721</v>
      </c>
      <c r="S26" s="22">
        <f t="shared" si="4"/>
        <v>0</v>
      </c>
      <c r="T26" s="22">
        <f t="shared" si="4"/>
        <v>163263.2</v>
      </c>
      <c r="U26" s="22">
        <f t="shared" si="4"/>
        <v>107758.5</v>
      </c>
      <c r="V26" s="22">
        <f t="shared" si="4"/>
        <v>55504.7000000001</v>
      </c>
      <c r="W26" s="22">
        <f t="shared" si="4"/>
        <v>48575</v>
      </c>
      <c r="X26" s="22">
        <f t="shared" si="4"/>
        <v>0</v>
      </c>
      <c r="Y26" s="22">
        <f t="shared" si="4"/>
        <v>40510.5</v>
      </c>
      <c r="Z26" s="22">
        <f t="shared" si="4"/>
        <v>25917</v>
      </c>
      <c r="AA26" s="22">
        <f t="shared" si="4"/>
        <v>14593.5</v>
      </c>
      <c r="AB26" s="22">
        <f t="shared" si="4"/>
        <v>11739</v>
      </c>
      <c r="AC26" s="22">
        <f t="shared" si="4"/>
        <v>0</v>
      </c>
      <c r="AD26" s="22">
        <f t="shared" si="4"/>
        <v>38455.6</v>
      </c>
      <c r="AE26" s="22">
        <f t="shared" si="4"/>
        <v>25572.5</v>
      </c>
      <c r="AF26" s="22">
        <f t="shared" si="4"/>
        <v>12883.1</v>
      </c>
      <c r="AG26" s="22">
        <f t="shared" si="4"/>
        <v>11518</v>
      </c>
      <c r="AH26" s="22">
        <f t="shared" si="4"/>
        <v>0</v>
      </c>
      <c r="AI26" s="22">
        <f t="shared" si="4"/>
        <v>195436.099999999</v>
      </c>
      <c r="AJ26" s="22">
        <f t="shared" si="4"/>
        <v>132661</v>
      </c>
      <c r="AK26" s="22">
        <f t="shared" si="4"/>
        <v>62775.1</v>
      </c>
      <c r="AL26" s="22">
        <f t="shared" si="4"/>
        <v>49484</v>
      </c>
      <c r="AM26" s="22">
        <f t="shared" si="4"/>
        <v>0</v>
      </c>
      <c r="AN26" s="22">
        <f t="shared" si="4"/>
        <v>10076.2</v>
      </c>
      <c r="AO26" s="22">
        <f t="shared" si="4"/>
        <v>5832</v>
      </c>
      <c r="AP26" s="22">
        <f t="shared" si="4"/>
        <v>4244.20000000001</v>
      </c>
      <c r="AQ26" s="22">
        <f t="shared" si="4"/>
        <v>2128</v>
      </c>
      <c r="AR26" s="22">
        <f t="shared" si="4"/>
        <v>0</v>
      </c>
      <c r="AS26" s="22">
        <f t="shared" si="4"/>
        <v>4721.6</v>
      </c>
      <c r="AT26" s="22">
        <f t="shared" ref="AT26:BW26" si="5">SUM(AT4:AT25)</f>
        <v>3052.5</v>
      </c>
      <c r="AU26" s="22">
        <f t="shared" si="5"/>
        <v>1669.1</v>
      </c>
      <c r="AV26" s="22">
        <f t="shared" si="5"/>
        <v>1059</v>
      </c>
      <c r="AW26" s="22">
        <f t="shared" si="5"/>
        <v>0</v>
      </c>
      <c r="AX26" s="22">
        <f t="shared" si="5"/>
        <v>529.5</v>
      </c>
      <c r="AY26" s="22">
        <f t="shared" si="5"/>
        <v>0</v>
      </c>
      <c r="AZ26" s="22">
        <f t="shared" si="5"/>
        <v>529.5</v>
      </c>
      <c r="BA26" s="22">
        <f t="shared" si="5"/>
        <v>1059</v>
      </c>
      <c r="BB26" s="22">
        <f t="shared" si="5"/>
        <v>0</v>
      </c>
      <c r="BC26" s="22">
        <f t="shared" si="5"/>
        <v>0</v>
      </c>
      <c r="BD26" s="22">
        <f t="shared" si="5"/>
        <v>0</v>
      </c>
      <c r="BE26" s="22">
        <f t="shared" si="5"/>
        <v>0</v>
      </c>
      <c r="BF26" s="22">
        <f t="shared" si="5"/>
        <v>0</v>
      </c>
      <c r="BG26" s="22">
        <f t="shared" si="5"/>
        <v>0</v>
      </c>
      <c r="BH26" s="22">
        <f t="shared" si="5"/>
        <v>0</v>
      </c>
      <c r="BI26" s="22">
        <f t="shared" si="5"/>
        <v>0</v>
      </c>
      <c r="BJ26" s="22">
        <f t="shared" si="5"/>
        <v>0</v>
      </c>
      <c r="BK26" s="22">
        <f t="shared" si="5"/>
        <v>0</v>
      </c>
      <c r="BL26" s="22">
        <f t="shared" si="5"/>
        <v>0</v>
      </c>
      <c r="BM26" s="22">
        <f t="shared" si="5"/>
        <v>0</v>
      </c>
      <c r="BN26" s="22">
        <f t="shared" si="5"/>
        <v>0</v>
      </c>
      <c r="BO26" s="22">
        <f t="shared" si="5"/>
        <v>0</v>
      </c>
      <c r="BP26" s="22">
        <f t="shared" si="5"/>
        <v>0</v>
      </c>
      <c r="BQ26" s="22">
        <f t="shared" si="5"/>
        <v>0</v>
      </c>
      <c r="BR26" s="22">
        <f t="shared" si="5"/>
        <v>0</v>
      </c>
      <c r="BS26" s="22">
        <f t="shared" si="5"/>
        <v>0</v>
      </c>
      <c r="BT26" s="22">
        <f t="shared" si="5"/>
        <v>0</v>
      </c>
      <c r="BU26" s="22">
        <f t="shared" si="5"/>
        <v>0</v>
      </c>
      <c r="BV26" s="22">
        <f t="shared" si="5"/>
        <v>0</v>
      </c>
      <c r="BW26" s="22">
        <f t="shared" si="5"/>
        <v>0</v>
      </c>
    </row>
    <row r="27" ht="24" customHeight="1" spans="3:7">
      <c r="C27"/>
      <c r="D27"/>
      <c r="E27"/>
      <c r="F27"/>
      <c r="G27"/>
    </row>
    <row r="28" spans="2:7">
      <c r="B28" s="18"/>
      <c r="C28" s="19"/>
      <c r="D28" s="19"/>
      <c r="E28" s="19">
        <f>E26-E27</f>
        <v>339057</v>
      </c>
      <c r="F28" s="19"/>
      <c r="G28"/>
    </row>
    <row r="29" spans="2:6">
      <c r="B29" s="20"/>
      <c r="C29" s="20">
        <v>6233</v>
      </c>
      <c r="D29" s="20"/>
      <c r="E29" s="18"/>
      <c r="F29" s="18"/>
    </row>
    <row r="30" spans="2:6">
      <c r="B30" s="20"/>
      <c r="C30" s="20">
        <v>1129</v>
      </c>
      <c r="D30" s="20"/>
      <c r="E30" s="18"/>
      <c r="F30" s="18"/>
    </row>
    <row r="31" spans="2:6">
      <c r="B31" s="20">
        <v>109176</v>
      </c>
      <c r="C31" s="21">
        <f>C29-C30</f>
        <v>5104</v>
      </c>
      <c r="D31" s="20">
        <f>B31-C31</f>
        <v>104072</v>
      </c>
      <c r="E31" s="18"/>
      <c r="F31" s="18"/>
    </row>
    <row r="32" spans="2:6">
      <c r="B32" s="18"/>
      <c r="C32" s="18"/>
      <c r="D32" s="18"/>
      <c r="E32" s="18"/>
      <c r="F32" s="18"/>
    </row>
    <row r="33" spans="2:6">
      <c r="B33" s="18"/>
      <c r="C33" s="18"/>
      <c r="D33" s="18"/>
      <c r="E33" s="18"/>
      <c r="F33" s="18"/>
    </row>
  </sheetData>
  <autoFilter ref="A1:H26">
    <extLst/>
  </autoFilter>
  <mergeCells count="13">
    <mergeCell ref="A1:H1"/>
    <mergeCell ref="A2:B2"/>
    <mergeCell ref="C2:D2"/>
    <mergeCell ref="J3:M3"/>
    <mergeCell ref="O3:R3"/>
    <mergeCell ref="T3:W3"/>
    <mergeCell ref="Y3:AB3"/>
    <mergeCell ref="AD3:AG3"/>
    <mergeCell ref="AI3:AL3"/>
    <mergeCell ref="AN3:AQ3"/>
    <mergeCell ref="AS3:AV3"/>
    <mergeCell ref="AX3:BA3"/>
    <mergeCell ref="H4:H26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檀儒嵩</cp:lastModifiedBy>
  <cp:revision>1</cp:revision>
  <dcterms:created xsi:type="dcterms:W3CDTF">2021-11-11T01:42:00Z</dcterms:created>
  <dcterms:modified xsi:type="dcterms:W3CDTF">2022-02-14T01:23:08Z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B80FFEE8B128484999E599DA07702788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